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Q:\Chicago Department of Transportation\Alleys\Package 5\Construction\04_IFB\"/>
    </mc:Choice>
  </mc:AlternateContent>
  <xr:revisionPtr revIDLastSave="0" documentId="13_ncr:1_{F84FD6DD-CFAC-4066-B35C-ABEE189A33A2}" xr6:coauthVersionLast="47" xr6:coauthVersionMax="47" xr10:uidLastSave="{00000000-0000-0000-0000-000000000000}"/>
  <bookViews>
    <workbookView xWindow="28680" yWindow="-120" windowWidth="29040" windowHeight="15720" xr2:uid="{00000000-000D-0000-FFFF-FFFF00000000}"/>
  </bookViews>
  <sheets>
    <sheet name="Master Bid Tab" sheetId="1" r:id="rId1"/>
    <sheet name="Award Criteria Figure" sheetId="5" r:id="rId2"/>
    <sheet name="22912 CERMAK" sheetId="9" r:id="rId3"/>
    <sheet name="22913 GRAND-DIVISION" sheetId="14" r:id="rId4"/>
    <sheet name="22914 WELLINGTON" sheetId="15" r:id="rId5"/>
    <sheet name="22915 GRAND-PALMER" sheetId="16" r:id="rId6"/>
    <sheet name="22916 LeMOYNE" sheetId="17" r:id="rId7"/>
    <sheet name="22917 THORNDALE" sheetId="19" r:id="rId8"/>
    <sheet name="22918 VICTORIA" sheetId="18" r:id="rId9"/>
  </sheets>
  <externalReferences>
    <externalReference r:id="rId10"/>
    <externalReference r:id="rId11"/>
  </externalReferences>
  <definedNames>
    <definedName name="_xlnm.Print_Area" localSheetId="2">'22912 CERMAK'!$A$1:$G$53</definedName>
    <definedName name="_xlnm.Print_Area" localSheetId="3">'22913 GRAND-DIVISION'!$A$1:$G$53</definedName>
    <definedName name="_xlnm.Print_Area" localSheetId="4">'22914 WELLINGTON'!$A$1:$G$53</definedName>
    <definedName name="_xlnm.Print_Area" localSheetId="5">'22915 GRAND-PALMER'!$A$1:$G$53</definedName>
    <definedName name="_xlnm.Print_Area" localSheetId="6">'22916 LeMOYNE'!$A$1:$G$53</definedName>
    <definedName name="_xlnm.Print_Area" localSheetId="7">'22917 THORNDALE'!$A$1:$G$53</definedName>
    <definedName name="_xlnm.Print_Area" localSheetId="8">'22918 VICTORIA'!$A$1:$G$53</definedName>
    <definedName name="_xlnm.Print_Area" localSheetId="1">'Award Criteria Figure'!$A$1:$C$48</definedName>
    <definedName name="_xlnm.Print_Area" localSheetId="0">'Master Bid Tab'!$A$1:$D$73</definedName>
    <definedName name="_xlnm.Print_Titles" localSheetId="2">'22912 CERMAK'!$2:$2</definedName>
    <definedName name="_xlnm.Print_Titles" localSheetId="3">'22913 GRAND-DIVISION'!$2:$2</definedName>
    <definedName name="_xlnm.Print_Titles" localSheetId="4">'22914 WELLINGTON'!$2:$2</definedName>
    <definedName name="_xlnm.Print_Titles" localSheetId="5">'22915 GRAND-PALMER'!$2:$2</definedName>
    <definedName name="_xlnm.Print_Titles" localSheetId="6">'22916 LeMOYNE'!$2:$2</definedName>
    <definedName name="_xlnm.Print_Titles" localSheetId="7">'22917 THORNDALE'!$2:$2</definedName>
    <definedName name="_xlnm.Print_Titles" localSheetId="8">'22918 VICTORIA'!$2:$2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7" l="1"/>
  <c r="G51" i="17"/>
  <c r="G50" i="17"/>
  <c r="G49" i="17"/>
  <c r="G48" i="17"/>
  <c r="G47" i="17"/>
  <c r="G52" i="9"/>
  <c r="G51" i="9"/>
  <c r="G50" i="9"/>
  <c r="G49" i="9"/>
  <c r="G48" i="9"/>
  <c r="G47" i="9"/>
  <c r="G3" i="15" l="1"/>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B2" i="19"/>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 r="G4" i="18"/>
  <c r="G3" i="18"/>
  <c r="B2" i="18"/>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G53" i="19" l="1"/>
  <c r="D45" i="1" s="1"/>
  <c r="D48" i="1" s="1"/>
  <c r="G53" i="18"/>
  <c r="D52" i="1" s="1"/>
  <c r="D55" i="1" s="1"/>
  <c r="G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6" i="17"/>
  <c r="G5" i="17"/>
  <c r="G4" i="17"/>
  <c r="G3" i="17"/>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52" i="15" l="1"/>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46" i="9" l="1"/>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53" i="14" l="1"/>
  <c r="G53" i="15"/>
  <c r="G53" i="17" l="1"/>
  <c r="D38" i="1" s="1"/>
  <c r="B2" i="17"/>
  <c r="G53" i="16"/>
  <c r="D31" i="1" s="1"/>
  <c r="B2" i="16"/>
  <c r="D24" i="1"/>
  <c r="B2" i="15"/>
  <c r="D17" i="1"/>
  <c r="D20" i="1" s="1"/>
  <c r="B2" i="14"/>
  <c r="D41" i="1" l="1"/>
  <c r="D34" i="1"/>
  <c r="B2" i="9"/>
  <c r="G53" i="9" l="1"/>
  <c r="D27" i="1"/>
  <c r="D10" i="1" l="1"/>
  <c r="D13" i="1" s="1"/>
  <c r="D58" i="1" s="1"/>
  <c r="C7" i="5"/>
  <c r="C10" i="5" l="1"/>
  <c r="C14" i="5" l="1"/>
  <c r="C16" i="5" s="1"/>
  <c r="C12" i="5"/>
  <c r="C22" i="5"/>
  <c r="C24" i="5" s="1"/>
  <c r="C30" i="5"/>
  <c r="C32" i="5" s="1"/>
  <c r="C18" i="5"/>
  <c r="C20" i="5" s="1"/>
  <c r="C26" i="5"/>
  <c r="C28" i="5" s="1"/>
  <c r="C34" i="5"/>
  <c r="C35" i="5" l="1"/>
  <c r="C36" i="5" s="1"/>
  <c r="C38" i="5" s="1"/>
  <c r="D59" i="1" s="1"/>
</calcChain>
</file>

<file path=xl/sharedStrings.xml><?xml version="1.0" encoding="utf-8"?>
<sst xmlns="http://schemas.openxmlformats.org/spreadsheetml/2006/main" count="1189" uniqueCount="160">
  <si>
    <t>TOTAL BASE WORK ONLY</t>
  </si>
  <si>
    <t>LINE</t>
  </si>
  <si>
    <t>DESCRIPTION</t>
  </si>
  <si>
    <t>Base Work Only</t>
  </si>
  <si>
    <t>Commission's Contract Contingency</t>
  </si>
  <si>
    <t>Accepted by the Commission</t>
  </si>
  <si>
    <t>FIRM NAME:</t>
  </si>
  <si>
    <t>TOTAL BASE BID</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</si>
  <si>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</si>
  <si>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</si>
  <si>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</si>
  <si>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</si>
  <si>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</si>
  <si>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</si>
  <si>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</si>
  <si>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</si>
  <si>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</si>
  <si>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</si>
  <si>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</si>
  <si>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</si>
  <si>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</si>
  <si>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</si>
  <si>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</si>
  <si>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</si>
  <si>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</si>
  <si>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</si>
  <si>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</si>
  <si>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</si>
  <si>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</si>
  <si>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</si>
  <si>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</si>
  <si>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</si>
  <si>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</si>
  <si>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</si>
  <si>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</si>
  <si>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Line 1. (Based on Grand Total Base Bid)</t>
  </si>
  <si>
    <t>TOTAL AMOUNTS</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</si>
  <si>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</si>
  <si>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</si>
  <si>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</si>
  <si>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</si>
  <si>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</si>
  <si>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</si>
  <si>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</si>
  <si>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</si>
  <si>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</si>
  <si>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</si>
  <si>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</si>
  <si>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</si>
  <si>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</si>
  <si>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r>
      <t xml:space="preserve">SURETY INFORMATION
</t>
    </r>
    <r>
      <rPr>
        <b/>
        <sz val="8"/>
        <color theme="1"/>
        <rFont val="Arial Narrow"/>
        <family val="2"/>
      </rPr>
      <t>(Provide Legal Name and address of Surety)</t>
    </r>
  </si>
  <si>
    <t>Maroon</t>
  </si>
  <si>
    <t>Blue</t>
  </si>
  <si>
    <t>BID FORM</t>
  </si>
  <si>
    <t>Light Gray</t>
  </si>
  <si>
    <t>LOCATION:</t>
  </si>
  <si>
    <t>PROJECT NO(S):</t>
  </si>
  <si>
    <r>
      <t xml:space="preserve">5.  Line 15. </t>
    </r>
    <r>
      <rPr>
        <b/>
        <sz val="11"/>
        <color theme="0"/>
        <rFont val="Arial Narrow"/>
        <family val="2"/>
      </rPr>
      <t>TOTAL AWARD CRITERIA</t>
    </r>
    <r>
      <rPr>
        <sz val="11"/>
        <color theme="0"/>
        <rFont val="Arial Narrow"/>
        <family val="2"/>
      </rPr>
      <t xml:space="preserve"> automatically populates.</t>
    </r>
  </si>
  <si>
    <t>AWARD CRITERA FIGURE FORMULA</t>
  </si>
  <si>
    <t>Various Locations</t>
  </si>
  <si>
    <t>GRAND TOTAL AWARD CRITERIA FIGURE - ALL ALLEYS</t>
  </si>
  <si>
    <t>Amount is fixed and will automatically calculate to determine Totatl Base Bid (Total of All Alleys)</t>
  </si>
  <si>
    <t>Grand Total Base Bid</t>
  </si>
  <si>
    <t xml:space="preserve">Grand Total Award Criteria Figure </t>
  </si>
  <si>
    <r>
      <t xml:space="preserve">Prior to submitting your bid electronically, please do the following:
1.	</t>
    </r>
    <r>
      <rPr>
        <b/>
        <sz val="10"/>
        <color theme="1"/>
        <rFont val="Arial Narrow"/>
        <family val="2"/>
      </rPr>
      <t>Ensure</t>
    </r>
    <r>
      <rPr>
        <sz val="10"/>
        <color theme="1"/>
        <rFont val="Arial Narrow"/>
        <family val="2"/>
      </rPr>
      <t xml:space="preserve"> ALL SIX (6)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dee.taylor@cityofchicago.org.  </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</si>
  <si>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dee.taylor@cityofchicago.org. </t>
    </r>
  </si>
  <si>
    <r>
      <rPr>
        <b/>
        <sz val="14"/>
        <rFont val="Arial Narrow"/>
        <family val="2"/>
      </rPr>
      <t>SCHEDULE OF PRICES</t>
    </r>
    <r>
      <rPr>
        <b/>
        <sz val="10"/>
        <rFont val="Arial Narrow"/>
        <family val="2"/>
      </rPr>
      <t xml:space="preserve">
CHICAGO DEPARTMENT OF TRANSPORTATION ('CDOT') CAPITAL PROGRAM - ALLEYS (VARIOUS LOCATIONS) - PACKAGE 5
LOCATION: W. CERMAK RD./ W. 23RD ST./S. OAKLEY AVE./S. BELL AVE. 
 CDOT PROJECT NO.: #U-5-240/PBC PROJECT NO.: 22912
PBC CONTRACT: C1626</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</si>
  <si>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4
LOCATION: W. GRAND AVE./W. DIVISION ST./N. CHRISTIANA AVE./N. SPAULDING AVE.
 CDOT PROJECT NO.: #U-5-240/PBC PROJECT NO.: 22913 
PBC CONTRACT: C1626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</si>
  <si>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5
LOCATION: W. WELLINGTON AVE/W. GEORGE ST./N. RUTHERFORD AVE./N. NORMANDY AVE. 
 CDOT PROJECT NO.:#U-5-240/PBC PROJECT NO.: 22914
PBC CONTRACT: C1626</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</si>
  <si>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5
LOCATION: W. GRAND AVE/W. PALMER ST./N. MULLIGAN AVE./N. MOBILE AVE.
 CDOT PROJECT NO.:#U-5-240/PBC PROJECT NO.: 22915
PBC CONTRACT: C1626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</si>
  <si>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5
LOCATION: W. LeMOYNE ST./W. HIRSCH ST./N. AUSTIN BLVD./N. MASON AVE.
 CDOT PROJECT NO.:#U-5-240/PBC PROJECT NO.: 22916
PBC CONTRACT: C1626</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</si>
  <si>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5
LOCATION: W. THORNDALE AVE./W. ARDMORE AVE./N. MAPLEWOOD AVE./N. CAMPBELL AVE.
 CDOT PROJECT NO.:#U-5-240/PBC PROJECT NO.: 22917
PBC CONTRACT: C1626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</si>
  <si>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5
LOCATION: W. VICTORIA ST./W. EDGEWATER AVE./N. CLARK ST./N. RIDGE AVE.
 CDOT PROJECT NO.:#U-5-240/PBC PROJECT NO.: 22918
PBC CONTRACT: C1626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</si>
  <si>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22912 22913 22914 22915 22916 22917 22918  (7 Locations)</t>
  </si>
  <si>
    <t>C1626</t>
  </si>
  <si>
    <t>Chicago Department of Transporation ('CDOT') - Alleys (Various Locations) Package 5</t>
  </si>
  <si>
    <t>22918 - VICTORIA</t>
  </si>
  <si>
    <t>22917 - THORNDALE</t>
  </si>
  <si>
    <t>22916 - LeMOYNE</t>
  </si>
  <si>
    <t>22912 - CERMAK</t>
  </si>
  <si>
    <t>22914 - WELLINGTON</t>
  </si>
  <si>
    <t>CERMAK</t>
  </si>
  <si>
    <t>WELLINGTON</t>
  </si>
  <si>
    <t>LeMOYNE</t>
  </si>
  <si>
    <t>THORNDALE</t>
  </si>
  <si>
    <t>TOTAL FOR 22912/#U-5-240 - CERMAK</t>
  </si>
  <si>
    <t>TOTAL FOR 22913/#U-5-240 - GRAND</t>
  </si>
  <si>
    <t>TOTAL FOR 22914/#U-5-240 - WELLINGTON</t>
  </si>
  <si>
    <t>TOTAL FOR 22915/#U-5-240 - GRAND</t>
  </si>
  <si>
    <t>TOTAL FOR 22916/#U-5-240 - LeMOYNE</t>
  </si>
  <si>
    <t>TOTAL FOR 22917/#U-5-240 - THORNDALE</t>
  </si>
  <si>
    <t>TOTAL FOR 22918/#U-5-240 - VICTORIA</t>
  </si>
  <si>
    <r>
      <t xml:space="preserve">GRAND TOTAL BASE BID - ALL ALLEYS </t>
    </r>
    <r>
      <rPr>
        <b/>
        <sz val="12"/>
        <color theme="5" tint="-0.249977111117893"/>
        <rFont val="Arial Narrow"/>
        <family val="2"/>
      </rPr>
      <t>(Total of Lines 4, 8, 12, 16, 20, 24, 28)</t>
    </r>
  </si>
  <si>
    <t>VICTORIA</t>
  </si>
  <si>
    <t>Equals Total of Lines 4, 8, 12, 16, 20, 24 and 28.  Total Base Bid automatically populates.</t>
  </si>
  <si>
    <t xml:space="preserve">Base Work Only (Lines 1, 5, 9, 13, 17, 21, and 25) automatically poulates from each Schedule of Prices Worksheet </t>
  </si>
  <si>
    <t>Based on Line 29 (Grand Totat Base Bid figure).  Grand Total Award Criteria Figure (Line 30) automatically populates from Award Criteria Figure Worksheet.</t>
  </si>
  <si>
    <t>22913 - GRAND/DIVISION</t>
  </si>
  <si>
    <t>22915 - GRAND/PALMER</t>
  </si>
  <si>
    <t>GRAND/ PALMER</t>
  </si>
  <si>
    <t>GRAND/ DIVISION</t>
  </si>
  <si>
    <t>********</t>
  </si>
  <si>
    <t>EARTH EXCAVATION (SOIL TO CCDD FACILITY)</t>
  </si>
  <si>
    <t>CU YD</t>
  </si>
  <si>
    <t>EARTH EXCAVATION (SOIL TO LANDFILL)</t>
  </si>
  <si>
    <t>PAVEMENT REMOVAL</t>
  </si>
  <si>
    <t>SQ YD</t>
  </si>
  <si>
    <t>DRIVEWAY AND ALLEY RETURN PAVEMENT REMOVAL</t>
  </si>
  <si>
    <t>CURB REMOVAL</t>
  </si>
  <si>
    <t>LIN FT</t>
  </si>
  <si>
    <t>COMBINATION CURB AND GUTTER REMOVAL</t>
  </si>
  <si>
    <t>SIDEWALK REMOVAL</t>
  </si>
  <si>
    <t>SQ FT</t>
  </si>
  <si>
    <t>ALLEY PAVEMENT REMOVAL</t>
  </si>
  <si>
    <t>GARAGE APRON REMOVAL</t>
  </si>
  <si>
    <t>HOT-MIX ASPHALT SURFACE REMOVAL, VARIABLE DEPTH</t>
  </si>
  <si>
    <t>SUB-BASE GRANULAR MATERIAL, TYPE B</t>
  </si>
  <si>
    <t>TRENCH BACKFILL</t>
  </si>
  <si>
    <t>CRUSHED STONE (TEMPORARY USE)</t>
  </si>
  <si>
    <t>TON</t>
  </si>
  <si>
    <t>PORTLAND CEMENT CONCRETE BASE COURSE, 8 IN</t>
  </si>
  <si>
    <t>HIGH EARLY STRENGTH PORTLAND CEMENT CONCRETE BASE COURSE, 8 IN</t>
  </si>
  <si>
    <t>HIGH EARLY STRENGTH PORTLAND CEMENT CONCRETE ALLEY PAVEMENT, 8 IN</t>
  </si>
  <si>
    <t>HIGH EARLY STRENGTH PORTLAND CEMENT CONCRETE DRIVEWAY AND ALLEY RETURN PAVEMENT, 8 IN</t>
  </si>
  <si>
    <t>HIGH EARLY STRENGTH PORTLAND CEMENT CONCRETE GARAGE APRON, 8 IN</t>
  </si>
  <si>
    <t>HIGH EARLY STRENGTH PORTLAND CEMENT CONCRETE SIDEWALK, 8 IN</t>
  </si>
  <si>
    <t>PORTLAND CEMENT CONCRETE SIDEWALK, 8 IN</t>
  </si>
  <si>
    <t>PORTLAND CEMENT CONCRETE SIDEWALK, 5 IN</t>
  </si>
  <si>
    <t>PORTLAND CEMENT CONCRETE ADA CURB RAMP, 5 IN</t>
  </si>
  <si>
    <t>HIGH EARLY STRENGTH PORTLAND CEMENT CONCRETE ADA CURB RAMP, 8 IN</t>
  </si>
  <si>
    <t>DRILL AND GROUT DOWEL AND TIE BARS</t>
  </si>
  <si>
    <t>EACH</t>
  </si>
  <si>
    <t>BITUMINOUS MATERIALS (TACK COAT)</t>
  </si>
  <si>
    <t>POUND</t>
  </si>
  <si>
    <t>HOT-MIX ASPHALT SURFACE COURSE, IL-9.5LH, MIX "C", N30 (CDOT)</t>
  </si>
  <si>
    <t>HOT-MIX ASPHALT SURFACE COURSE, MIX "D", N70</t>
  </si>
  <si>
    <t>HOT-MIX ASPHALT SURFACE COURSE, PATCH, N30 (6 FT OR LESS)</t>
  </si>
  <si>
    <t>CONCRETE CURB, TYPE B</t>
  </si>
  <si>
    <t>HIGH EARLY STRENGTH PORTLAND CEMENT CONCRETE COMBINATION CURB AND GUTTER, TYPE B-V.12</t>
  </si>
  <si>
    <t>COMBINATION CONCRETE CURB AND GUTTER, TYPE B-V.12</t>
  </si>
  <si>
    <t>MANHOLE, 4 FT DIAMETER, TYPE A, FRAME AND CLOSED LID (CITY OF CHICAGO)</t>
  </si>
  <si>
    <t>MANHOLE, 3 FT DIAMETER, TYPE B, FRAME AND CLOSED LID (CITY OF CHICAGO)</t>
  </si>
  <si>
    <t>MANHOLE, 3 FT DIAMETER, TYPE A, FRAME AND CLOSED LID (CITY OF CHICAGO)</t>
  </si>
  <si>
    <t>CATCH BASIN, TYPE A, 4 FT DIAMETER, TYPE 1 FRAME, OPEN LID (CITY OF CHICAGO)</t>
  </si>
  <si>
    <t>DRAINAGE AND UTILITY STRUCTURES TO BE ADJUSTED</t>
  </si>
  <si>
    <t>VORTEX RESTRICTOR</t>
  </si>
  <si>
    <t>EXISTING SEWER TO BE REMOVED</t>
  </si>
  <si>
    <t>REMOVING MANHOLES</t>
  </si>
  <si>
    <t>REMOVING CATCH BASINS</t>
  </si>
  <si>
    <t>SEWER CLEANING AND TELEVISING (24 IN DIAMETER OR LESS)</t>
  </si>
  <si>
    <t>PULVERIZED TOPSOIL MIX</t>
  </si>
  <si>
    <t>HYDRAULIC SEEDING, CLASS 1A</t>
  </si>
  <si>
    <t>CONSTRUCTION SIGNS</t>
  </si>
  <si>
    <t>PREMOLDED RUBBER SPEED HUMPS</t>
  </si>
  <si>
    <t>STORM SEWERS, DUCTILE IRON PIPE, 8 IN</t>
  </si>
  <si>
    <t>STORM SEWERS, EXTRA STRENGTH VITRIFIED CLAY PIPE, 8 IN</t>
  </si>
  <si>
    <t>STORM SEWERS, EXTRA STRENGTH VITRIFIED CLAY PIPE, 10 IN</t>
  </si>
  <si>
    <t>STORM SEWERS, EXTRA STRENGTH VITRIFIED CLAY PIPE, 12 IN</t>
  </si>
  <si>
    <t>STORM SEWERS, EXTRA STRENGTH VITRIFIED CLAY PIPE, 18 IN</t>
  </si>
  <si>
    <r>
      <t xml:space="preserve">Bidders MUST use the Excel File available to bidders from the : </t>
    </r>
    <r>
      <rPr>
        <b/>
        <strike/>
        <sz val="12"/>
        <color rgb="FFFF0000"/>
        <rFont val="Arial Narrow"/>
        <family val="2"/>
      </rPr>
      <t xml:space="preserve">
</t>
    </r>
    <r>
      <rPr>
        <sz val="12"/>
        <rFont val="Arial Narrow"/>
        <family val="2"/>
      </rPr>
      <t>(http://dfs.cushingco.com/pbc.htm)</t>
    </r>
    <r>
      <rPr>
        <b/>
        <sz val="12"/>
        <color theme="1" tint="0.34998626667073579"/>
        <rFont val="Arial Narrow"/>
        <family val="2"/>
      </rPr>
      <t xml:space="preserve"> or the PBC Website: </t>
    </r>
    <r>
      <rPr>
        <sz val="12"/>
        <rFont val="Arial Narrow"/>
        <family val="2"/>
      </rPr>
      <t>(https://pbcchicago.com/opportunities/cdotalleys-package5/)</t>
    </r>
    <r>
      <rPr>
        <b/>
        <sz val="12"/>
        <color theme="1" tint="0.34998626667073579"/>
        <rFont val="Arial Narrow"/>
        <family val="2"/>
      </rPr>
      <t xml:space="preserve"> to ensure accurate calculations for the Total Base Bid and Total Award Criteria. Please follow instructions on the Bid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</si>
</sst>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8"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sz val="24"/>
      <color theme="9" tint="-0.499984740745262"/>
      <name val="Arial Narrow"/>
      <family val="2"/>
    </font>
    <font>
      <sz val="24"/>
      <color theme="8" tint="-0.499984740745262"/>
      <name val="Arial Narrow"/>
      <family val="2"/>
    </font>
    <font>
      <sz val="24"/>
      <color theme="7" tint="-0.499984740745262"/>
      <name val="Arial Narrow"/>
      <family val="2"/>
    </font>
    <font>
      <sz val="24"/>
      <color theme="6" tint="-0.499984740745262"/>
      <name val="Arial Narrow"/>
      <family val="2"/>
    </font>
    <font>
      <sz val="24"/>
      <color theme="5" tint="-0.499984740745262"/>
      <name val="Arial Narrow"/>
      <family val="2"/>
    </font>
    <font>
      <b/>
      <sz val="12"/>
      <color theme="5" tint="-0.249977111117893"/>
      <name val="Arial Narrow"/>
      <family val="2"/>
    </font>
    <font>
      <sz val="8"/>
      <name val="Arial"/>
      <family val="2"/>
    </font>
    <font>
      <b/>
      <sz val="12"/>
      <color theme="5" tint="-0.499984740745262"/>
      <name val="Arial Narrow"/>
      <family val="2"/>
    </font>
    <font>
      <b/>
      <strike/>
      <sz val="12"/>
      <color rgb="FFFF0000"/>
      <name val="Arial Narrow"/>
      <family val="2"/>
    </font>
    <font>
      <sz val="12"/>
      <name val="Arial Narrow"/>
      <family val="2"/>
    </font>
    <font>
      <b/>
      <sz val="8"/>
      <name val="Arial"/>
      <family val="2"/>
    </font>
    <font>
      <b/>
      <sz val="11"/>
      <name val="Arial Narrow"/>
      <family val="2"/>
    </font>
    <font>
      <sz val="8"/>
      <color theme="1"/>
      <name val="Arial"/>
      <family val="2"/>
    </font>
  </fonts>
  <fills count="36">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E697"/>
        <bgColor indexed="64"/>
      </patternFill>
    </fill>
    <fill>
      <patternFill patternType="solid">
        <fgColor theme="4" tint="-0.499984740745262"/>
        <bgColor indexed="64"/>
      </patternFill>
    </fill>
    <fill>
      <patternFill patternType="solid">
        <fgColor rgb="FFFFF2C9"/>
        <bgColor indexed="64"/>
      </patternFill>
    </fill>
    <fill>
      <patternFill patternType="solid">
        <fgColor theme="4" tint="0.39997558519241921"/>
        <bgColor indexed="64"/>
      </patternFill>
    </fill>
  </fills>
  <borders count="114">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medium">
        <color theme="5" tint="-0.499984740745262"/>
      </left>
      <right style="thin">
        <color theme="5" tint="-0.499984740745262"/>
      </right>
      <top/>
      <bottom style="medium">
        <color theme="5" tint="-0.499984740745262"/>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style="medium">
        <color theme="5" tint="-0.499984740745262"/>
      </right>
      <top/>
      <bottom style="medium">
        <color theme="5"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6" tint="-0.499984740745262"/>
      </left>
      <right style="medium">
        <color theme="6" tint="-0.499984740745262"/>
      </right>
      <top/>
      <bottom style="medium">
        <color theme="6" tint="-0.499984740745262"/>
      </bottom>
      <diagonal/>
    </border>
    <border>
      <left style="medium">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medium">
        <color theme="7" tint="-0.499984740745262"/>
      </right>
      <top/>
      <bottom style="medium">
        <color theme="7"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theme="8" tint="-0.499984740745262"/>
      </left>
      <right/>
      <top style="thin">
        <color indexed="64"/>
      </top>
      <bottom style="medium">
        <color theme="8" tint="-0.499984740745262"/>
      </bottom>
      <diagonal/>
    </border>
    <border>
      <left/>
      <right/>
      <top style="thin">
        <color indexed="64"/>
      </top>
      <bottom style="medium">
        <color theme="8" tint="-0.499984740745262"/>
      </bottom>
      <diagonal/>
    </border>
    <border>
      <left/>
      <right style="thin">
        <color theme="8" tint="-0.499984740745262"/>
      </right>
      <top style="thin">
        <color indexed="64"/>
      </top>
      <bottom style="medium">
        <color theme="8" tint="-0.499984740745262"/>
      </bottom>
      <diagonal/>
    </border>
    <border>
      <left style="thin">
        <color theme="7" tint="-0.499984740745262"/>
      </left>
      <right/>
      <top style="thin">
        <color indexed="64"/>
      </top>
      <bottom style="medium">
        <color theme="7" tint="-0.499984740745262"/>
      </bottom>
      <diagonal/>
    </border>
    <border>
      <left/>
      <right/>
      <top style="thin">
        <color indexed="64"/>
      </top>
      <bottom style="medium">
        <color theme="7" tint="-0.499984740745262"/>
      </bottom>
      <diagonal/>
    </border>
    <border>
      <left/>
      <right style="thin">
        <color theme="7" tint="-0.499984740745262"/>
      </right>
      <top style="thin">
        <color indexed="64"/>
      </top>
      <bottom style="medium">
        <color theme="7" tint="-0.499984740745262"/>
      </bottom>
      <diagonal/>
    </border>
    <border>
      <left/>
      <right/>
      <top style="thin">
        <color theme="0" tint="-0.24994659260841701"/>
      </top>
      <bottom style="medium">
        <color theme="0" tint="-0.24994659260841701"/>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325">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7" xfId="0" applyFont="1" applyBorder="1" applyAlignment="1">
      <alignment vertical="top" wrapText="1"/>
    </xf>
    <xf numFmtId="0" fontId="28" fillId="0" borderId="18"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4" fillId="10" borderId="0" xfId="0" quotePrefix="1"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0" fontId="35" fillId="10" borderId="36" xfId="0" applyFont="1" applyFill="1" applyBorder="1" applyAlignment="1">
      <alignment vertical="center" wrapText="1"/>
    </xf>
    <xf numFmtId="0" fontId="36" fillId="10" borderId="37" xfId="0" applyFont="1" applyFill="1" applyBorder="1"/>
    <xf numFmtId="0" fontId="2" fillId="2" borderId="42" xfId="0" applyFont="1" applyFill="1" applyBorder="1" applyAlignment="1">
      <alignment horizontal="center" wrapText="1"/>
    </xf>
    <xf numFmtId="0" fontId="6" fillId="4" borderId="36" xfId="0" applyFont="1" applyFill="1" applyBorder="1"/>
    <xf numFmtId="44" fontId="6" fillId="14" borderId="45" xfId="0" applyNumberFormat="1" applyFont="1" applyFill="1" applyBorder="1" applyAlignment="1">
      <alignment vertical="center"/>
    </xf>
    <xf numFmtId="44" fontId="6" fillId="16" borderId="45" xfId="0" applyNumberFormat="1" applyFont="1" applyFill="1" applyBorder="1" applyAlignment="1">
      <alignment vertical="center"/>
    </xf>
    <xf numFmtId="44" fontId="7" fillId="5" borderId="46" xfId="0" applyNumberFormat="1" applyFont="1" applyFill="1" applyBorder="1" applyAlignment="1">
      <alignment vertical="center"/>
    </xf>
    <xf numFmtId="44" fontId="5" fillId="5" borderId="36" xfId="0" applyNumberFormat="1" applyFont="1" applyFill="1" applyBorder="1"/>
    <xf numFmtId="0" fontId="2" fillId="3" borderId="42" xfId="0" applyFont="1" applyFill="1" applyBorder="1" applyAlignment="1">
      <alignment horizontal="center" wrapText="1"/>
    </xf>
    <xf numFmtId="0" fontId="6" fillId="6" borderId="36" xfId="0" applyFont="1" applyFill="1" applyBorder="1"/>
    <xf numFmtId="44" fontId="4" fillId="8" borderId="36" xfId="0" applyNumberFormat="1" applyFont="1" applyFill="1" applyBorder="1"/>
    <xf numFmtId="0" fontId="2" fillId="7" borderId="42" xfId="0" applyFont="1" applyFill="1" applyBorder="1" applyAlignment="1">
      <alignment horizontal="center" wrapText="1"/>
    </xf>
    <xf numFmtId="0" fontId="6" fillId="19" borderId="36" xfId="0" applyFont="1" applyFill="1" applyBorder="1"/>
    <xf numFmtId="44" fontId="31" fillId="20" borderId="49" xfId="0" applyNumberFormat="1" applyFont="1" applyFill="1" applyBorder="1" applyAlignment="1">
      <alignment vertical="center"/>
    </xf>
    <xf numFmtId="44" fontId="4" fillId="20" borderId="36" xfId="0" applyNumberFormat="1" applyFont="1" applyFill="1" applyBorder="1"/>
    <xf numFmtId="0" fontId="11" fillId="0" borderId="43" xfId="0" applyFont="1" applyBorder="1" applyAlignment="1">
      <alignment vertical="center" textRotation="90"/>
    </xf>
    <xf numFmtId="0" fontId="2" fillId="21" borderId="42" xfId="0" applyFont="1" applyFill="1" applyBorder="1" applyAlignment="1">
      <alignment horizontal="center" vertical="center" wrapText="1"/>
    </xf>
    <xf numFmtId="44" fontId="24" fillId="23" borderId="44" xfId="0" applyNumberFormat="1" applyFont="1" applyFill="1" applyBorder="1"/>
    <xf numFmtId="0" fontId="11" fillId="0" borderId="47" xfId="0" applyFont="1" applyBorder="1" applyAlignment="1">
      <alignment vertical="center" textRotation="90"/>
    </xf>
    <xf numFmtId="44" fontId="24" fillId="24" borderId="38" xfId="0" applyNumberFormat="1" applyFont="1" applyFill="1" applyBorder="1"/>
    <xf numFmtId="0" fontId="1" fillId="0" borderId="35" xfId="0" applyFont="1" applyBorder="1" applyAlignment="1">
      <alignment horizontal="right" wrapText="1"/>
    </xf>
    <xf numFmtId="0" fontId="1" fillId="0" borderId="37" xfId="0" applyFont="1" applyBorder="1"/>
    <xf numFmtId="0" fontId="1" fillId="0" borderId="52" xfId="0" applyFont="1" applyBorder="1" applyAlignment="1">
      <alignment horizontal="right" wrapText="1"/>
    </xf>
    <xf numFmtId="0" fontId="28" fillId="9" borderId="53" xfId="0" applyFont="1" applyFill="1" applyBorder="1" applyAlignment="1">
      <alignment horizontal="center" vertical="top" wrapText="1"/>
    </xf>
    <xf numFmtId="0" fontId="28" fillId="14" borderId="55" xfId="0" applyFont="1" applyFill="1" applyBorder="1" applyAlignment="1">
      <alignment horizontal="center" vertical="top" wrapText="1"/>
    </xf>
    <xf numFmtId="0" fontId="28" fillId="16" borderId="55" xfId="0" applyFont="1" applyFill="1" applyBorder="1" applyAlignment="1">
      <alignment horizontal="center" vertical="top" wrapText="1"/>
    </xf>
    <xf numFmtId="0" fontId="29" fillId="23" borderId="55" xfId="0" applyFont="1" applyFill="1" applyBorder="1" applyAlignment="1">
      <alignment horizontal="center" vertical="top" wrapText="1"/>
    </xf>
    <xf numFmtId="0" fontId="29" fillId="24" borderId="56" xfId="0" applyFont="1" applyFill="1" applyBorder="1" applyAlignment="1">
      <alignment horizontal="center" vertical="top" wrapText="1"/>
    </xf>
    <xf numFmtId="0" fontId="28" fillId="0" borderId="57" xfId="0" applyFont="1" applyBorder="1" applyAlignment="1">
      <alignment vertical="top" wrapText="1"/>
    </xf>
    <xf numFmtId="0" fontId="44" fillId="10" borderId="61" xfId="0" applyFont="1" applyFill="1" applyBorder="1" applyAlignment="1">
      <alignment vertical="top" wrapText="1"/>
    </xf>
    <xf numFmtId="0" fontId="0" fillId="0" borderId="61" xfId="0" applyBorder="1"/>
    <xf numFmtId="0" fontId="15" fillId="7" borderId="63" xfId="0" applyFont="1" applyFill="1" applyBorder="1" applyAlignment="1">
      <alignment horizontal="center" vertical="center" wrapText="1"/>
    </xf>
    <xf numFmtId="44" fontId="16" fillId="13" borderId="64" xfId="0" applyNumberFormat="1" applyFont="1" applyFill="1" applyBorder="1" applyAlignment="1">
      <alignment horizontal="center" wrapText="1"/>
    </xf>
    <xf numFmtId="0" fontId="18" fillId="7" borderId="62" xfId="0" applyFont="1" applyFill="1" applyBorder="1" applyAlignment="1">
      <alignment horizontal="center"/>
    </xf>
    <xf numFmtId="0" fontId="2" fillId="23" borderId="61" xfId="0" applyFont="1" applyFill="1" applyBorder="1"/>
    <xf numFmtId="0" fontId="2" fillId="23" borderId="0" xfId="0" applyFont="1" applyFill="1"/>
    <xf numFmtId="164" fontId="2" fillId="23" borderId="64" xfId="0" applyNumberFormat="1" applyFont="1" applyFill="1" applyBorder="1"/>
    <xf numFmtId="0" fontId="1" fillId="0" borderId="61" xfId="0" applyFont="1" applyBorder="1"/>
    <xf numFmtId="2" fontId="1" fillId="10" borderId="64" xfId="2" applyNumberFormat="1" applyFont="1" applyFill="1" applyBorder="1" applyProtection="1">
      <protection locked="0"/>
    </xf>
    <xf numFmtId="164" fontId="1" fillId="0" borderId="64" xfId="0" applyNumberFormat="1" applyFont="1" applyBorder="1"/>
    <xf numFmtId="0" fontId="1" fillId="8" borderId="61" xfId="0" applyFont="1" applyFill="1" applyBorder="1"/>
    <xf numFmtId="0" fontId="1" fillId="8" borderId="0" xfId="0" applyFont="1" applyFill="1"/>
    <xf numFmtId="0" fontId="1" fillId="8" borderId="64" xfId="0" applyFont="1" applyFill="1" applyBorder="1"/>
    <xf numFmtId="0" fontId="0" fillId="14" borderId="61" xfId="0" applyFill="1" applyBorder="1"/>
    <xf numFmtId="0" fontId="0" fillId="14" borderId="0" xfId="0" applyFill="1"/>
    <xf numFmtId="164" fontId="1" fillId="8" borderId="64" xfId="0" applyNumberFormat="1" applyFont="1" applyFill="1" applyBorder="1"/>
    <xf numFmtId="44" fontId="21" fillId="15" borderId="66" xfId="0" applyNumberFormat="1" applyFont="1" applyFill="1" applyBorder="1"/>
    <xf numFmtId="0" fontId="1" fillId="0" borderId="68" xfId="0" applyFont="1" applyBorder="1" applyAlignment="1">
      <alignment horizontal="right"/>
    </xf>
    <xf numFmtId="0" fontId="1" fillId="0" borderId="61" xfId="0" applyFont="1" applyBorder="1" applyAlignment="1">
      <alignment horizontal="right"/>
    </xf>
    <xf numFmtId="0" fontId="23" fillId="26" borderId="68" xfId="0" applyFont="1" applyFill="1" applyBorder="1" applyAlignment="1">
      <alignment horizontal="left"/>
    </xf>
    <xf numFmtId="0" fontId="14" fillId="26" borderId="71" xfId="0" applyFont="1" applyFill="1" applyBorder="1"/>
    <xf numFmtId="0" fontId="1" fillId="10" borderId="61" xfId="0" applyFont="1" applyFill="1" applyBorder="1" applyAlignment="1">
      <alignment horizontal="left"/>
    </xf>
    <xf numFmtId="0" fontId="1" fillId="10" borderId="0" xfId="0" applyFont="1" applyFill="1" applyAlignment="1">
      <alignment horizontal="left"/>
    </xf>
    <xf numFmtId="0" fontId="0" fillId="10" borderId="62" xfId="0" applyFill="1" applyBorder="1"/>
    <xf numFmtId="0" fontId="1" fillId="12" borderId="61" xfId="0" applyFont="1" applyFill="1" applyBorder="1" applyAlignment="1">
      <alignment horizontal="left"/>
    </xf>
    <xf numFmtId="0" fontId="1" fillId="12" borderId="0" xfId="0" applyFont="1" applyFill="1" applyAlignment="1">
      <alignment horizontal="left"/>
    </xf>
    <xf numFmtId="0" fontId="0" fillId="12" borderId="62" xfId="0" applyFill="1" applyBorder="1"/>
    <xf numFmtId="0" fontId="23" fillId="27" borderId="72" xfId="0" applyFont="1" applyFill="1" applyBorder="1"/>
    <xf numFmtId="0" fontId="23" fillId="27" borderId="73" xfId="0" applyFont="1" applyFill="1" applyBorder="1"/>
    <xf numFmtId="0" fontId="14" fillId="27" borderId="74" xfId="0" applyFont="1" applyFill="1" applyBorder="1"/>
    <xf numFmtId="0" fontId="16" fillId="10" borderId="60" xfId="0" applyFont="1" applyFill="1" applyBorder="1" applyAlignment="1">
      <alignment vertical="top" wrapText="1"/>
    </xf>
    <xf numFmtId="0" fontId="44" fillId="10" borderId="61" xfId="0" applyFont="1" applyFill="1" applyBorder="1" applyAlignment="1">
      <alignment vertical="top"/>
    </xf>
    <xf numFmtId="44" fontId="6" fillId="14" borderId="45" xfId="0" applyNumberFormat="1" applyFont="1" applyFill="1" applyBorder="1"/>
    <xf numFmtId="44" fontId="6" fillId="16" borderId="45" xfId="0" applyNumberFormat="1" applyFont="1" applyFill="1" applyBorder="1"/>
    <xf numFmtId="44" fontId="8" fillId="8" borderId="49" xfId="0" applyNumberFormat="1" applyFont="1" applyFill="1" applyBorder="1"/>
    <xf numFmtId="44" fontId="9" fillId="9" borderId="44" xfId="0" applyNumberFormat="1" applyFont="1" applyFill="1" applyBorder="1" applyAlignment="1">
      <alignment vertical="center"/>
    </xf>
    <xf numFmtId="0" fontId="2" fillId="28" borderId="1" xfId="0" applyFont="1" applyFill="1" applyBorder="1"/>
    <xf numFmtId="0" fontId="2" fillId="28" borderId="2" xfId="0" applyFont="1" applyFill="1" applyBorder="1"/>
    <xf numFmtId="0" fontId="2" fillId="28" borderId="42" xfId="0" applyFont="1" applyFill="1" applyBorder="1" applyAlignment="1">
      <alignment horizontal="center" wrapText="1"/>
    </xf>
    <xf numFmtId="0" fontId="6" fillId="29" borderId="3" xfId="0" applyFont="1" applyFill="1" applyBorder="1" applyAlignment="1">
      <alignment horizontal="center" vertical="center"/>
    </xf>
    <xf numFmtId="0" fontId="31" fillId="29" borderId="0" xfId="0" applyFont="1" applyFill="1"/>
    <xf numFmtId="0" fontId="6" fillId="29" borderId="36" xfId="0" applyFont="1" applyFill="1" applyBorder="1"/>
    <xf numFmtId="0" fontId="31" fillId="10" borderId="12" xfId="0" applyFont="1" applyFill="1" applyBorder="1" applyAlignment="1">
      <alignment horizontal="center" vertical="center"/>
    </xf>
    <xf numFmtId="0" fontId="31" fillId="10" borderId="13" xfId="0" applyFont="1" applyFill="1" applyBorder="1" applyAlignment="1">
      <alignment horizontal="left" vertical="center"/>
    </xf>
    <xf numFmtId="44" fontId="31" fillId="10" borderId="49" xfId="0" applyNumberFormat="1" applyFont="1" applyFill="1" applyBorder="1" applyAlignment="1">
      <alignment vertical="center"/>
    </xf>
    <xf numFmtId="44" fontId="4" fillId="10" borderId="36" xfId="0" applyNumberFormat="1" applyFont="1" applyFill="1" applyBorder="1"/>
    <xf numFmtId="0" fontId="2" fillId="26" borderId="1" xfId="0" applyFont="1" applyFill="1" applyBorder="1"/>
    <xf numFmtId="0" fontId="2" fillId="26" borderId="2" xfId="0" applyFont="1" applyFill="1" applyBorder="1"/>
    <xf numFmtId="0" fontId="2" fillId="26" borderId="42" xfId="0" applyFont="1" applyFill="1" applyBorder="1" applyAlignment="1">
      <alignment horizontal="center" wrapText="1"/>
    </xf>
    <xf numFmtId="0" fontId="6" fillId="30" borderId="3" xfId="0" applyFont="1" applyFill="1" applyBorder="1" applyAlignment="1">
      <alignment horizontal="center" vertical="center"/>
    </xf>
    <xf numFmtId="0" fontId="31" fillId="30" borderId="0" xfId="0" applyFont="1" applyFill="1"/>
    <xf numFmtId="0" fontId="6" fillId="30" borderId="36" xfId="0" applyFont="1" applyFill="1" applyBorder="1"/>
    <xf numFmtId="0" fontId="31" fillId="22" borderId="12" xfId="0" applyFont="1" applyFill="1" applyBorder="1" applyAlignment="1">
      <alignment horizontal="center" vertical="center"/>
    </xf>
    <xf numFmtId="0" fontId="31" fillId="22" borderId="13" xfId="0" applyFont="1" applyFill="1" applyBorder="1" applyAlignment="1">
      <alignment horizontal="left" vertical="center"/>
    </xf>
    <xf numFmtId="44" fontId="31" fillId="22" borderId="49" xfId="0" applyNumberFormat="1" applyFont="1" applyFill="1" applyBorder="1" applyAlignment="1">
      <alignment vertical="center"/>
    </xf>
    <xf numFmtId="44" fontId="4" fillId="22" borderId="36" xfId="0" applyNumberFormat="1" applyFont="1" applyFill="1" applyBorder="1"/>
    <xf numFmtId="0" fontId="39" fillId="26" borderId="81" xfId="0" applyFont="1" applyFill="1" applyBorder="1" applyAlignment="1">
      <alignment horizontal="left" wrapText="1"/>
    </xf>
    <xf numFmtId="0" fontId="39" fillId="26" borderId="82" xfId="0" applyFont="1" applyFill="1" applyBorder="1" applyAlignment="1">
      <alignment horizontal="left" wrapText="1"/>
    </xf>
    <xf numFmtId="0" fontId="39" fillId="26" borderId="82" xfId="0" applyFont="1" applyFill="1" applyBorder="1" applyAlignment="1">
      <alignment horizontal="center" wrapText="1"/>
    </xf>
    <xf numFmtId="164" fontId="39" fillId="26" borderId="82" xfId="0" applyNumberFormat="1" applyFont="1" applyFill="1" applyBorder="1" applyAlignment="1">
      <alignment horizontal="center" wrapText="1"/>
    </xf>
    <xf numFmtId="164" fontId="39" fillId="26" borderId="83" xfId="0" applyNumberFormat="1" applyFont="1" applyFill="1" applyBorder="1" applyAlignment="1">
      <alignment horizontal="center" wrapText="1"/>
    </xf>
    <xf numFmtId="0" fontId="19" fillId="26" borderId="84" xfId="0" applyFont="1" applyFill="1" applyBorder="1" applyAlignment="1">
      <alignment horizontal="center" vertical="center"/>
    </xf>
    <xf numFmtId="0" fontId="39" fillId="28" borderId="87" xfId="0" applyFont="1" applyFill="1" applyBorder="1" applyAlignment="1">
      <alignment horizontal="left" wrapText="1"/>
    </xf>
    <xf numFmtId="0" fontId="39" fillId="28" borderId="88" xfId="0" applyFont="1" applyFill="1" applyBorder="1" applyAlignment="1">
      <alignment horizontal="left" wrapText="1"/>
    </xf>
    <xf numFmtId="0" fontId="39" fillId="28" borderId="88" xfId="0" applyFont="1" applyFill="1" applyBorder="1" applyAlignment="1">
      <alignment horizontal="center" wrapText="1"/>
    </xf>
    <xf numFmtId="164" fontId="39" fillId="28" borderId="88" xfId="0" applyNumberFormat="1" applyFont="1" applyFill="1" applyBorder="1" applyAlignment="1">
      <alignment horizontal="center" wrapText="1"/>
    </xf>
    <xf numFmtId="164" fontId="39" fillId="28" borderId="89" xfId="0" applyNumberFormat="1" applyFont="1" applyFill="1" applyBorder="1" applyAlignment="1">
      <alignment horizontal="center" wrapText="1"/>
    </xf>
    <xf numFmtId="0" fontId="19" fillId="28" borderId="90" xfId="0" applyFont="1" applyFill="1" applyBorder="1" applyAlignment="1">
      <alignment horizontal="center" vertical="center"/>
    </xf>
    <xf numFmtId="0" fontId="39" fillId="3" borderId="98" xfId="0" applyFont="1" applyFill="1" applyBorder="1" applyAlignment="1">
      <alignment horizontal="left" wrapText="1"/>
    </xf>
    <xf numFmtId="0" fontId="39" fillId="3" borderId="99" xfId="0" applyFont="1" applyFill="1" applyBorder="1" applyAlignment="1">
      <alignment horizontal="left" wrapText="1"/>
    </xf>
    <xf numFmtId="0" fontId="39" fillId="3" borderId="99" xfId="0" applyFont="1" applyFill="1" applyBorder="1" applyAlignment="1">
      <alignment horizontal="center" wrapText="1"/>
    </xf>
    <xf numFmtId="164" fontId="39" fillId="3" borderId="99" xfId="0" applyNumberFormat="1" applyFont="1" applyFill="1" applyBorder="1" applyAlignment="1">
      <alignment horizontal="center" wrapText="1"/>
    </xf>
    <xf numFmtId="164" fontId="39" fillId="3" borderId="100" xfId="0" applyNumberFormat="1" applyFont="1" applyFill="1" applyBorder="1" applyAlignment="1">
      <alignment horizontal="center" wrapText="1"/>
    </xf>
    <xf numFmtId="0" fontId="19" fillId="3" borderId="101" xfId="0" applyFont="1" applyFill="1" applyBorder="1" applyAlignment="1">
      <alignment horizontal="center" vertical="center"/>
    </xf>
    <xf numFmtId="0" fontId="39" fillId="7" borderId="93" xfId="0" applyFont="1" applyFill="1" applyBorder="1" applyAlignment="1">
      <alignment horizontal="left" wrapText="1"/>
    </xf>
    <xf numFmtId="0" fontId="39" fillId="7" borderId="94" xfId="0" applyFont="1" applyFill="1" applyBorder="1" applyAlignment="1">
      <alignment horizontal="left" wrapText="1"/>
    </xf>
    <xf numFmtId="0" fontId="39" fillId="7" borderId="94" xfId="0" applyFont="1" applyFill="1" applyBorder="1" applyAlignment="1">
      <alignment horizontal="center" wrapText="1"/>
    </xf>
    <xf numFmtId="164" fontId="39" fillId="7" borderId="94" xfId="0" applyNumberFormat="1" applyFont="1" applyFill="1" applyBorder="1" applyAlignment="1">
      <alignment horizontal="center" wrapText="1"/>
    </xf>
    <xf numFmtId="164" fontId="39" fillId="7" borderId="95" xfId="0" applyNumberFormat="1" applyFont="1" applyFill="1" applyBorder="1" applyAlignment="1">
      <alignment horizontal="center" wrapText="1"/>
    </xf>
    <xf numFmtId="0" fontId="39" fillId="2" borderId="23" xfId="0" applyFont="1" applyFill="1" applyBorder="1" applyAlignment="1">
      <alignment horizontal="left" wrapText="1"/>
    </xf>
    <xf numFmtId="0" fontId="39" fillId="2" borderId="24" xfId="0" applyFont="1" applyFill="1" applyBorder="1" applyAlignment="1">
      <alignment horizontal="left" wrapText="1"/>
    </xf>
    <xf numFmtId="0" fontId="39" fillId="2" borderId="24" xfId="0" applyFont="1" applyFill="1" applyBorder="1" applyAlignment="1">
      <alignment horizontal="center" wrapText="1"/>
    </xf>
    <xf numFmtId="164" fontId="39" fillId="2" borderId="24" xfId="0" applyNumberFormat="1" applyFont="1" applyFill="1" applyBorder="1" applyAlignment="1">
      <alignment horizontal="center" wrapText="1"/>
    </xf>
    <xf numFmtId="164" fontId="39" fillId="2" borderId="25" xfId="0" applyNumberFormat="1" applyFont="1" applyFill="1" applyBorder="1" applyAlignment="1">
      <alignment horizontal="center" wrapText="1"/>
    </xf>
    <xf numFmtId="0" fontId="19" fillId="7" borderId="96" xfId="0" applyFont="1" applyFill="1" applyBorder="1" applyAlignment="1">
      <alignment horizontal="center" vertical="center"/>
    </xf>
    <xf numFmtId="0" fontId="55" fillId="31" borderId="81" xfId="0" applyFont="1" applyFill="1" applyBorder="1" applyAlignment="1">
      <alignment horizontal="left" wrapText="1"/>
    </xf>
    <xf numFmtId="0" fontId="55" fillId="31" borderId="82" xfId="0" applyFont="1" applyFill="1" applyBorder="1" applyAlignment="1">
      <alignment horizontal="left" wrapText="1"/>
    </xf>
    <xf numFmtId="0" fontId="55" fillId="31" borderId="82" xfId="0" applyFont="1" applyFill="1" applyBorder="1" applyAlignment="1">
      <alignment horizontal="center" wrapText="1"/>
    </xf>
    <xf numFmtId="164" fontId="55" fillId="31" borderId="82" xfId="0" applyNumberFormat="1" applyFont="1" applyFill="1" applyBorder="1" applyAlignment="1">
      <alignment horizontal="center" wrapText="1"/>
    </xf>
    <xf numFmtId="164" fontId="55" fillId="31" borderId="83" xfId="0" applyNumberFormat="1" applyFont="1" applyFill="1" applyBorder="1" applyAlignment="1">
      <alignment horizontal="center" wrapText="1"/>
    </xf>
    <xf numFmtId="0" fontId="39" fillId="33" borderId="81" xfId="0" applyFont="1" applyFill="1" applyBorder="1" applyAlignment="1">
      <alignment horizontal="left" wrapText="1"/>
    </xf>
    <xf numFmtId="0" fontId="39" fillId="33" borderId="82" xfId="0" applyFont="1" applyFill="1" applyBorder="1" applyAlignment="1">
      <alignment horizontal="left" wrapText="1"/>
    </xf>
    <xf numFmtId="0" fontId="39" fillId="33" borderId="82" xfId="0" applyFont="1" applyFill="1" applyBorder="1" applyAlignment="1">
      <alignment horizontal="center" wrapText="1"/>
    </xf>
    <xf numFmtId="164" fontId="39" fillId="33" borderId="82" xfId="0" applyNumberFormat="1" applyFont="1" applyFill="1" applyBorder="1" applyAlignment="1">
      <alignment horizontal="center" wrapText="1"/>
    </xf>
    <xf numFmtId="164" fontId="39" fillId="33" borderId="83" xfId="0" applyNumberFormat="1" applyFont="1" applyFill="1" applyBorder="1" applyAlignment="1">
      <alignment horizontal="center" wrapText="1"/>
    </xf>
    <xf numFmtId="0" fontId="44" fillId="10" borderId="36" xfId="0" applyFont="1" applyFill="1" applyBorder="1" applyAlignment="1">
      <alignment vertical="center" wrapText="1"/>
    </xf>
    <xf numFmtId="0" fontId="44" fillId="10" borderId="0" xfId="0" applyFont="1" applyFill="1" applyAlignment="1">
      <alignment vertical="center" wrapText="1"/>
    </xf>
    <xf numFmtId="0" fontId="44" fillId="10" borderId="0" xfId="0" quotePrefix="1" applyFont="1" applyFill="1" applyAlignment="1">
      <alignment vertical="center" wrapText="1"/>
    </xf>
    <xf numFmtId="0" fontId="16" fillId="31" borderId="1" xfId="0" applyFont="1" applyFill="1" applyBorder="1"/>
    <xf numFmtId="0" fontId="16" fillId="31" borderId="2" xfId="0" applyFont="1" applyFill="1" applyBorder="1"/>
    <xf numFmtId="0" fontId="16" fillId="31" borderId="42" xfId="0" applyFont="1" applyFill="1" applyBorder="1" applyAlignment="1">
      <alignment horizontal="center" wrapText="1"/>
    </xf>
    <xf numFmtId="0" fontId="6" fillId="32" borderId="3" xfId="0" applyFont="1" applyFill="1" applyBorder="1" applyAlignment="1">
      <alignment horizontal="center" vertical="center"/>
    </xf>
    <xf numFmtId="0" fontId="31" fillId="32" borderId="0" xfId="0" applyFont="1" applyFill="1"/>
    <xf numFmtId="0" fontId="6" fillId="32" borderId="36" xfId="0" applyFont="1" applyFill="1" applyBorder="1"/>
    <xf numFmtId="0" fontId="2" fillId="33" borderId="1" xfId="0" applyFont="1" applyFill="1" applyBorder="1"/>
    <xf numFmtId="0" fontId="2" fillId="33" borderId="2" xfId="0" applyFont="1" applyFill="1" applyBorder="1"/>
    <xf numFmtId="0" fontId="2" fillId="33" borderId="42" xfId="0" applyFont="1" applyFill="1" applyBorder="1" applyAlignment="1">
      <alignment horizontal="center" wrapText="1"/>
    </xf>
    <xf numFmtId="0" fontId="31" fillId="34" borderId="12" xfId="0" applyFont="1" applyFill="1" applyBorder="1" applyAlignment="1">
      <alignment horizontal="center" vertical="center"/>
    </xf>
    <xf numFmtId="0" fontId="31" fillId="34" borderId="13" xfId="0" applyFont="1" applyFill="1" applyBorder="1" applyAlignment="1">
      <alignment horizontal="left" vertical="center"/>
    </xf>
    <xf numFmtId="44" fontId="31" fillId="34" borderId="49" xfId="0" applyNumberFormat="1" applyFont="1" applyFill="1" applyBorder="1" applyAlignment="1">
      <alignment vertical="center"/>
    </xf>
    <xf numFmtId="44" fontId="4" fillId="34" borderId="36" xfId="0" applyNumberFormat="1" applyFont="1" applyFill="1" applyBorder="1"/>
    <xf numFmtId="0" fontId="6" fillId="35" borderId="3" xfId="0" applyFont="1" applyFill="1" applyBorder="1" applyAlignment="1">
      <alignment horizontal="center" vertical="center"/>
    </xf>
    <xf numFmtId="0" fontId="31" fillId="35" borderId="0" xfId="0" applyFont="1" applyFill="1"/>
    <xf numFmtId="0" fontId="6" fillId="35" borderId="36" xfId="0" applyFont="1" applyFill="1" applyBorder="1"/>
    <xf numFmtId="0" fontId="31" fillId="11" borderId="12" xfId="0" applyFont="1" applyFill="1" applyBorder="1" applyAlignment="1">
      <alignment horizontal="center" vertical="center"/>
    </xf>
    <xf numFmtId="0" fontId="31" fillId="11" borderId="13" xfId="0" applyFont="1" applyFill="1" applyBorder="1" applyAlignment="1">
      <alignment horizontal="left" vertical="center"/>
    </xf>
    <xf numFmtId="44" fontId="31" fillId="11" borderId="49" xfId="0" applyNumberFormat="1" applyFont="1" applyFill="1" applyBorder="1" applyAlignment="1">
      <alignment vertical="center"/>
    </xf>
    <xf numFmtId="44" fontId="4" fillId="11" borderId="36" xfId="0" applyNumberFormat="1" applyFont="1" applyFill="1" applyBorder="1"/>
    <xf numFmtId="0" fontId="19" fillId="33" borderId="84" xfId="0" applyFont="1" applyFill="1" applyBorder="1" applyAlignment="1">
      <alignment horizontal="center" vertical="center"/>
    </xf>
    <xf numFmtId="0" fontId="56" fillId="31" borderId="84" xfId="0" applyFont="1" applyFill="1" applyBorder="1" applyAlignment="1">
      <alignment horizontal="center" vertical="center"/>
    </xf>
    <xf numFmtId="164" fontId="51" fillId="0" borderId="103" xfId="0" applyNumberFormat="1" applyFont="1" applyBorder="1" applyAlignment="1">
      <alignment vertical="top"/>
    </xf>
    <xf numFmtId="164" fontId="51" fillId="0" borderId="0" xfId="0" applyNumberFormat="1" applyFont="1"/>
    <xf numFmtId="0" fontId="19" fillId="2" borderId="111" xfId="0" applyFont="1" applyFill="1" applyBorder="1" applyAlignment="1">
      <alignment horizontal="center" vertical="center"/>
    </xf>
    <xf numFmtId="44" fontId="40" fillId="0" borderId="113" xfId="0" applyNumberFormat="1" applyFont="1" applyBorder="1" applyAlignment="1">
      <alignment horizontal="center" vertical="center"/>
    </xf>
    <xf numFmtId="0" fontId="51" fillId="0" borderId="103" xfId="0" applyFont="1" applyBorder="1" applyAlignment="1">
      <alignment horizontal="center" vertical="top"/>
    </xf>
    <xf numFmtId="1" fontId="51" fillId="0" borderId="103" xfId="0" applyNumberFormat="1" applyFont="1" applyBorder="1" applyAlignment="1">
      <alignment horizontal="center" vertical="top"/>
    </xf>
    <xf numFmtId="44" fontId="41" fillId="0" borderId="97" xfId="0" applyNumberFormat="1" applyFont="1" applyBorder="1" applyAlignment="1">
      <alignment horizontal="center" vertical="top"/>
    </xf>
    <xf numFmtId="164" fontId="51" fillId="0" borderId="103" xfId="0" applyNumberFormat="1" applyFont="1" applyBorder="1" applyAlignment="1" applyProtection="1">
      <alignment horizontal="center" vertical="top"/>
      <protection locked="0"/>
    </xf>
    <xf numFmtId="0" fontId="0" fillId="0" borderId="103" xfId="0" applyBorder="1" applyAlignment="1">
      <alignment horizontal="center" vertical="top"/>
    </xf>
    <xf numFmtId="0" fontId="51" fillId="0" borderId="103" xfId="0" applyFont="1" applyBorder="1" applyAlignment="1">
      <alignment horizontal="left" vertical="top" wrapText="1"/>
    </xf>
    <xf numFmtId="44" fontId="21" fillId="0" borderId="102" xfId="0" applyNumberFormat="1" applyFont="1" applyBorder="1" applyAlignment="1">
      <alignment horizontal="center" vertical="top"/>
    </xf>
    <xf numFmtId="0" fontId="0" fillId="0" borderId="103" xfId="0" applyBorder="1" applyAlignment="1">
      <alignment horizontal="left" vertical="top" wrapText="1"/>
    </xf>
    <xf numFmtId="44" fontId="21" fillId="0" borderId="92" xfId="0" applyNumberFormat="1" applyFont="1" applyBorder="1" applyAlignment="1">
      <alignment horizontal="center" vertical="top"/>
    </xf>
    <xf numFmtId="44" fontId="52" fillId="0" borderId="86" xfId="0" applyNumberFormat="1" applyFont="1" applyBorder="1" applyAlignment="1">
      <alignment horizontal="center" vertical="top"/>
    </xf>
    <xf numFmtId="0" fontId="57" fillId="0" borderId="103" xfId="0" applyFont="1" applyBorder="1" applyAlignment="1">
      <alignment horizontal="center" vertical="top"/>
    </xf>
    <xf numFmtId="0" fontId="57" fillId="0" borderId="103" xfId="0" applyFont="1" applyBorder="1" applyAlignment="1">
      <alignment horizontal="left" vertical="top"/>
    </xf>
    <xf numFmtId="0" fontId="57" fillId="0" borderId="103" xfId="0" applyFont="1" applyBorder="1" applyAlignment="1">
      <alignment horizontal="left" vertical="top" wrapText="1"/>
    </xf>
    <xf numFmtId="0" fontId="28" fillId="0" borderId="19" xfId="0" applyFont="1" applyBorder="1" applyAlignment="1">
      <alignment horizontal="left" vertical="top" wrapText="1"/>
    </xf>
    <xf numFmtId="0" fontId="28" fillId="0" borderId="51" xfId="0" applyFont="1" applyBorder="1" applyAlignment="1">
      <alignment horizontal="left" vertical="top" wrapText="1"/>
    </xf>
    <xf numFmtId="0" fontId="28" fillId="0" borderId="58" xfId="0" applyFont="1" applyBorder="1" applyAlignment="1">
      <alignment horizontal="left" vertical="top" wrapText="1"/>
    </xf>
    <xf numFmtId="0" fontId="28" fillId="0" borderId="59" xfId="0" applyFont="1" applyBorder="1" applyAlignment="1">
      <alignment horizontal="left" vertical="top" wrapText="1"/>
    </xf>
    <xf numFmtId="0" fontId="3" fillId="9" borderId="3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26" fillId="0" borderId="37" xfId="0" applyFont="1" applyBorder="1" applyAlignment="1">
      <alignment horizontal="left" vertical="top" wrapText="1"/>
    </xf>
    <xf numFmtId="0" fontId="26" fillId="0" borderId="5" xfId="0" applyFont="1" applyBorder="1" applyAlignment="1">
      <alignment horizontal="left" vertical="top" wrapText="1"/>
    </xf>
    <xf numFmtId="0" fontId="26" fillId="0" borderId="38" xfId="0" applyFont="1" applyBorder="1" applyAlignment="1">
      <alignment horizontal="left" vertical="top" wrapText="1"/>
    </xf>
    <xf numFmtId="0" fontId="28" fillId="0" borderId="17" xfId="0" applyFont="1" applyBorder="1" applyAlignment="1">
      <alignment horizontal="left" vertical="top" wrapText="1"/>
    </xf>
    <xf numFmtId="0" fontId="28" fillId="0" borderId="54" xfId="0" applyFont="1" applyBorder="1" applyAlignment="1">
      <alignment horizontal="left" vertical="top" wrapText="1"/>
    </xf>
    <xf numFmtId="14" fontId="42" fillId="0" borderId="16" xfId="0" applyNumberFormat="1" applyFont="1" applyBorder="1" applyAlignment="1" applyProtection="1">
      <alignment horizontal="center"/>
      <protection locked="0"/>
    </xf>
    <xf numFmtId="14" fontId="42" fillId="0" borderId="51" xfId="0" applyNumberFormat="1" applyFont="1" applyBorder="1" applyAlignment="1" applyProtection="1">
      <alignment horizontal="center"/>
      <protection locked="0"/>
    </xf>
    <xf numFmtId="14" fontId="42" fillId="0" borderId="110" xfId="0" applyNumberFormat="1" applyFont="1" applyBorder="1" applyAlignment="1" applyProtection="1">
      <alignment horizontal="center"/>
      <protection locked="0"/>
    </xf>
    <xf numFmtId="14" fontId="42" fillId="0" borderId="49" xfId="0" applyNumberFormat="1" applyFont="1" applyBorder="1" applyAlignment="1" applyProtection="1">
      <alignment horizontal="center"/>
      <protection locked="0"/>
    </xf>
    <xf numFmtId="0" fontId="42" fillId="0" borderId="15" xfId="0" applyFont="1" applyBorder="1" applyAlignment="1" applyProtection="1">
      <alignment horizontal="center"/>
      <protection locked="0"/>
    </xf>
    <xf numFmtId="0" fontId="42" fillId="0" borderId="50" xfId="0"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51" xfId="0" applyFont="1" applyBorder="1" applyAlignment="1" applyProtection="1">
      <alignment horizontal="center"/>
      <protection locked="0"/>
    </xf>
    <xf numFmtId="0" fontId="3" fillId="9" borderId="39" xfId="0" applyFont="1" applyFill="1" applyBorder="1" applyAlignment="1">
      <alignment horizontal="center" wrapText="1"/>
    </xf>
    <xf numFmtId="0" fontId="3" fillId="9" borderId="7" xfId="0" applyFont="1" applyFill="1" applyBorder="1" applyAlignment="1">
      <alignment horizontal="center" wrapText="1"/>
    </xf>
    <xf numFmtId="0" fontId="3" fillId="9" borderId="40" xfId="0" applyFont="1" applyFill="1" applyBorder="1" applyAlignment="1">
      <alignment horizontal="center" wrapText="1"/>
    </xf>
    <xf numFmtId="0" fontId="47" fillId="0" borderId="48"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8" fillId="0" borderId="48" xfId="0" applyFont="1" applyBorder="1" applyAlignment="1">
      <alignment horizontal="center" vertical="center" textRotation="90" wrapTex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49" fillId="0" borderId="48" xfId="0" applyFont="1" applyBorder="1" applyAlignment="1">
      <alignment horizontal="center" vertical="center" textRotation="90" wrapText="1"/>
    </xf>
    <xf numFmtId="0" fontId="4" fillId="22" borderId="6" xfId="0" applyFont="1" applyFill="1" applyBorder="1" applyAlignment="1">
      <alignment horizontal="center" vertical="center"/>
    </xf>
    <xf numFmtId="0" fontId="4" fillId="22" borderId="7"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11" borderId="6" xfId="0" applyFont="1" applyFill="1" applyBorder="1" applyAlignment="1">
      <alignment horizontal="center" vertical="center"/>
    </xf>
    <xf numFmtId="0" fontId="4" fillId="11" borderId="7" xfId="0" applyFont="1" applyFill="1" applyBorder="1" applyAlignment="1">
      <alignment horizontal="center" vertical="center"/>
    </xf>
    <xf numFmtId="0" fontId="34" fillId="10" borderId="33" xfId="0" applyFont="1" applyFill="1" applyBorder="1" applyAlignment="1">
      <alignment horizontal="left" vertical="top" wrapText="1"/>
    </xf>
    <xf numFmtId="0" fontId="34" fillId="10" borderId="34" xfId="0" applyFont="1" applyFill="1" applyBorder="1" applyAlignment="1">
      <alignment horizontal="left" vertical="top" wrapText="1"/>
    </xf>
    <xf numFmtId="0" fontId="34" fillId="10" borderId="32" xfId="0" applyFont="1" applyFill="1" applyBorder="1" applyAlignment="1">
      <alignment horizontal="left" vertical="top" wrapText="1"/>
    </xf>
    <xf numFmtId="0" fontId="34" fillId="10" borderId="35" xfId="0" applyFont="1" applyFill="1" applyBorder="1" applyAlignment="1">
      <alignment horizontal="left" vertical="center"/>
    </xf>
    <xf numFmtId="0" fontId="34" fillId="10" borderId="0" xfId="0" applyFont="1" applyFill="1" applyAlignment="1">
      <alignment horizontal="left" vertical="center"/>
    </xf>
    <xf numFmtId="0" fontId="34" fillId="10" borderId="35"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38" xfId="0" applyFont="1" applyFill="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8" fillId="25" borderId="39"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0" xfId="0" applyFont="1" applyFill="1" applyBorder="1" applyAlignment="1">
      <alignment horizontal="center" vertical="center"/>
    </xf>
    <xf numFmtId="0" fontId="37" fillId="10" borderId="39" xfId="0" applyFont="1" applyFill="1" applyBorder="1" applyAlignment="1">
      <alignment horizontal="center" wrapText="1"/>
    </xf>
    <xf numFmtId="0" fontId="37" fillId="10" borderId="7" xfId="0" applyFont="1" applyFill="1" applyBorder="1" applyAlignment="1">
      <alignment horizontal="center" wrapText="1"/>
    </xf>
    <xf numFmtId="0" fontId="37" fillId="10" borderId="40" xfId="0" applyFont="1" applyFill="1" applyBorder="1" applyAlignment="1">
      <alignment horizontal="center" wrapText="1"/>
    </xf>
    <xf numFmtId="0" fontId="34" fillId="10" borderId="35"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5" fillId="0" borderId="41" xfId="0" applyFont="1" applyBorder="1" applyAlignment="1">
      <alignment horizontal="center" vertical="center" textRotation="90" wrapText="1"/>
    </xf>
    <xf numFmtId="0" fontId="45" fillId="0" borderId="43" xfId="0" applyFont="1" applyBorder="1" applyAlignment="1">
      <alignment horizontal="center" vertical="center" textRotation="90"/>
    </xf>
    <xf numFmtId="0" fontId="45" fillId="0" borderId="47" xfId="0" applyFont="1" applyBorder="1" applyAlignment="1">
      <alignment horizontal="center" vertical="center" textRotation="90"/>
    </xf>
    <xf numFmtId="0" fontId="46" fillId="0" borderId="48" xfId="0" applyFont="1" applyBorder="1" applyAlignment="1">
      <alignment horizontal="center" vertical="center" textRotation="90" wrapText="1"/>
    </xf>
    <xf numFmtId="0" fontId="44" fillId="10" borderId="33" xfId="0" applyFont="1" applyFill="1" applyBorder="1" applyAlignment="1">
      <alignment horizontal="left" vertical="top" wrapText="1"/>
    </xf>
    <xf numFmtId="0" fontId="44" fillId="10" borderId="34" xfId="0" applyFont="1" applyFill="1" applyBorder="1" applyAlignment="1">
      <alignment horizontal="left" vertical="top" wrapText="1"/>
    </xf>
    <xf numFmtId="0" fontId="3" fillId="9" borderId="65" xfId="0" applyFont="1" applyFill="1" applyBorder="1" applyAlignment="1">
      <alignment horizontal="center" vertical="center" wrapText="1"/>
    </xf>
    <xf numFmtId="0" fontId="3" fillId="9" borderId="67" xfId="0" applyFont="1" applyFill="1" applyBorder="1" applyAlignment="1">
      <alignment horizontal="center" vertical="center" wrapText="1"/>
    </xf>
    <xf numFmtId="0" fontId="22" fillId="0" borderId="65" xfId="0" applyFont="1" applyBorder="1" applyAlignment="1">
      <alignment horizontal="left" vertical="center" wrapText="1"/>
    </xf>
    <xf numFmtId="0" fontId="22" fillId="0" borderId="7" xfId="0" applyFont="1" applyBorder="1" applyAlignment="1">
      <alignment horizontal="left" vertical="center" wrapText="1"/>
    </xf>
    <xf numFmtId="0" fontId="22" fillId="0" borderId="67" xfId="0" applyFont="1" applyBorder="1" applyAlignment="1">
      <alignment horizontal="left" vertical="center" wrapText="1"/>
    </xf>
    <xf numFmtId="0" fontId="0" fillId="0" borderId="61" xfId="0" applyBorder="1" applyAlignment="1">
      <alignment horizontal="center"/>
    </xf>
    <xf numFmtId="0" fontId="0" fillId="0" borderId="0" xfId="0" applyAlignment="1">
      <alignment horizontal="center"/>
    </xf>
    <xf numFmtId="0" fontId="0" fillId="0" borderId="62" xfId="0" applyBorder="1" applyAlignment="1">
      <alignment horizontal="center"/>
    </xf>
    <xf numFmtId="0" fontId="17" fillId="11" borderId="61" xfId="0" applyFont="1" applyFill="1" applyBorder="1" applyAlignment="1">
      <alignment horizontal="center" wrapText="1"/>
    </xf>
    <xf numFmtId="0" fontId="17" fillId="11" borderId="0" xfId="0" applyFont="1" applyFill="1" applyAlignment="1">
      <alignment horizontal="center" wrapText="1"/>
    </xf>
    <xf numFmtId="0" fontId="17" fillId="11" borderId="62" xfId="0" applyFont="1" applyFill="1" applyBorder="1" applyAlignment="1">
      <alignment horizontal="center" wrapText="1"/>
    </xf>
    <xf numFmtId="0" fontId="21" fillId="15" borderId="65"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69"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0" xfId="0" applyFont="1" applyBorder="1" applyAlignment="1" applyProtection="1">
      <alignment horizontal="center"/>
      <protection locked="0"/>
    </xf>
    <xf numFmtId="0" fontId="28" fillId="17" borderId="20"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9" fillId="2" borderId="112" xfId="0" applyFont="1" applyFill="1" applyBorder="1" applyAlignment="1">
      <alignment horizontal="right" vertical="center"/>
    </xf>
    <xf numFmtId="0" fontId="28"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9" fillId="3" borderId="104" xfId="0" applyFont="1" applyFill="1" applyBorder="1" applyAlignment="1">
      <alignment horizontal="right" vertical="center"/>
    </xf>
    <xf numFmtId="0" fontId="19" fillId="3" borderId="105" xfId="0" applyFont="1" applyFill="1" applyBorder="1" applyAlignment="1">
      <alignment horizontal="right" vertical="center"/>
    </xf>
    <xf numFmtId="0" fontId="19" fillId="3" borderId="106" xfId="0" applyFont="1" applyFill="1" applyBorder="1" applyAlignment="1">
      <alignment horizontal="right" vertical="center"/>
    </xf>
    <xf numFmtId="0" fontId="28" fillId="19" borderId="29" xfId="0" applyFont="1" applyFill="1" applyBorder="1" applyAlignment="1">
      <alignment horizontal="center" vertical="center" wrapText="1"/>
    </xf>
    <xf numFmtId="0" fontId="1" fillId="19" borderId="30"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9" fillId="7" borderId="107" xfId="0" applyFont="1" applyFill="1" applyBorder="1" applyAlignment="1">
      <alignment horizontal="right" vertical="center"/>
    </xf>
    <xf numFmtId="0" fontId="19" fillId="7" borderId="108" xfId="0" applyFont="1" applyFill="1" applyBorder="1" applyAlignment="1">
      <alignment horizontal="right" vertical="center"/>
    </xf>
    <xf numFmtId="0" fontId="19" fillId="7" borderId="109" xfId="0" applyFont="1" applyFill="1" applyBorder="1" applyAlignment="1">
      <alignment horizontal="right" vertical="center"/>
    </xf>
    <xf numFmtId="0" fontId="28" fillId="29" borderId="78" xfId="0" applyFont="1" applyFill="1" applyBorder="1" applyAlignment="1">
      <alignment horizontal="center" vertical="center" wrapText="1"/>
    </xf>
    <xf numFmtId="0" fontId="1" fillId="29" borderId="79" xfId="0" applyFont="1" applyFill="1" applyBorder="1" applyAlignment="1">
      <alignment horizontal="center" vertical="center" wrapText="1"/>
    </xf>
    <xf numFmtId="0" fontId="1" fillId="29" borderId="80" xfId="0" applyFont="1" applyFill="1" applyBorder="1" applyAlignment="1">
      <alignment horizontal="center" vertical="center" wrapText="1"/>
    </xf>
    <xf numFmtId="0" fontId="19" fillId="28" borderId="91" xfId="0" applyFont="1" applyFill="1" applyBorder="1" applyAlignment="1">
      <alignment horizontal="right" vertical="center"/>
    </xf>
    <xf numFmtId="0" fontId="28" fillId="30" borderId="75" xfId="0" applyFont="1" applyFill="1" applyBorder="1" applyAlignment="1">
      <alignment horizontal="center" vertical="center" wrapText="1"/>
    </xf>
    <xf numFmtId="0" fontId="1" fillId="30" borderId="76" xfId="0" applyFont="1" applyFill="1" applyBorder="1" applyAlignment="1">
      <alignment horizontal="center" vertical="center" wrapText="1"/>
    </xf>
    <xf numFmtId="0" fontId="1" fillId="30" borderId="77" xfId="0" applyFont="1" applyFill="1" applyBorder="1" applyAlignment="1">
      <alignment horizontal="center" vertical="center" wrapText="1"/>
    </xf>
    <xf numFmtId="0" fontId="19" fillId="26" borderId="85" xfId="0" applyFont="1" applyFill="1" applyBorder="1" applyAlignment="1">
      <alignment horizontal="right" vertical="center"/>
    </xf>
    <xf numFmtId="0" fontId="28" fillId="32" borderId="75" xfId="0" applyFont="1" applyFill="1" applyBorder="1" applyAlignment="1">
      <alignment horizontal="center" vertical="center" wrapText="1"/>
    </xf>
    <xf numFmtId="0" fontId="1" fillId="32" borderId="76" xfId="0" applyFont="1" applyFill="1" applyBorder="1" applyAlignment="1">
      <alignment horizontal="center" vertical="center" wrapText="1"/>
    </xf>
    <xf numFmtId="0" fontId="1" fillId="32" borderId="77" xfId="0" applyFont="1" applyFill="1" applyBorder="1" applyAlignment="1">
      <alignment horizontal="center" vertical="center" wrapText="1"/>
    </xf>
    <xf numFmtId="0" fontId="56" fillId="31" borderId="85" xfId="0" applyFont="1" applyFill="1" applyBorder="1" applyAlignment="1">
      <alignment horizontal="right" vertical="center"/>
    </xf>
    <xf numFmtId="0" fontId="28" fillId="11" borderId="75" xfId="0" applyFont="1" applyFill="1" applyBorder="1" applyAlignment="1">
      <alignment horizontal="center" vertical="center" wrapText="1"/>
    </xf>
    <xf numFmtId="0" fontId="1" fillId="11" borderId="76" xfId="0" applyFont="1" applyFill="1" applyBorder="1" applyAlignment="1">
      <alignment horizontal="center" vertical="center" wrapText="1"/>
    </xf>
    <xf numFmtId="0" fontId="1" fillId="11" borderId="77" xfId="0" applyFont="1" applyFill="1" applyBorder="1" applyAlignment="1">
      <alignment horizontal="center" vertical="center" wrapText="1"/>
    </xf>
    <xf numFmtId="0" fontId="19" fillId="33" borderId="85"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FF2C9"/>
      <color rgb="FFFFE697"/>
      <color rgb="FFFFE48F"/>
      <color rgb="FFFFFFCC"/>
      <color rgb="FFFFFF99"/>
      <color rgb="FFFCD5B4"/>
      <color rgb="FFB7DEE8"/>
      <color rgb="FFC5D9F1"/>
      <color rgb="FFCCC0DA"/>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662940</xdr:colOff>
          <xdr:row>12</xdr:row>
          <xdr:rowOff>281940</xdr:rowOff>
        </xdr:from>
        <xdr:to>
          <xdr:col>3</xdr:col>
          <xdr:colOff>967740</xdr:colOff>
          <xdr:row>14</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19</xdr:row>
          <xdr:rowOff>297180</xdr:rowOff>
        </xdr:from>
        <xdr:to>
          <xdr:col>3</xdr:col>
          <xdr:colOff>982980</xdr:colOff>
          <xdr:row>21</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27</xdr:row>
          <xdr:rowOff>0</xdr:rowOff>
        </xdr:from>
        <xdr:to>
          <xdr:col>3</xdr:col>
          <xdr:colOff>990600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990600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41</xdr:row>
          <xdr:rowOff>0</xdr:rowOff>
        </xdr:from>
        <xdr:to>
          <xdr:col>3</xdr:col>
          <xdr:colOff>990600</xdr:colOff>
          <xdr:row>42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48</xdr:row>
          <xdr:rowOff>0</xdr:rowOff>
        </xdr:from>
        <xdr:to>
          <xdr:col>3</xdr:col>
          <xdr:colOff>990600</xdr:colOff>
          <xdr:row>48</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55</xdr:row>
          <xdr:rowOff>0</xdr:rowOff>
        </xdr:from>
        <xdr:to>
          <xdr:col>3</xdr:col>
          <xdr:colOff>990600</xdr:colOff>
          <xdr:row>56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3"/>
  <sheetViews>
    <sheetView showGridLines="0" tabSelected="1" zoomScaleNormal="100" zoomScaleSheetLayoutView="100" zoomScalePageLayoutView="85" workbookViewId="0">
      <selection activeCell="B65" sqref="B65:D65"/>
    </sheetView>
  </sheetViews>
  <sheetFormatPr defaultColWidth="9.21875" defaultRowHeight="13.8" x14ac:dyDescent="0.25"/>
  <cols>
    <col min="1" max="1" width="12" style="1" customWidth="1"/>
    <col min="2" max="2" width="12.5546875" style="1" customWidth="1"/>
    <col min="3" max="3" width="99.21875" style="1" customWidth="1"/>
    <col min="4" max="4" width="22.44140625" style="1" customWidth="1"/>
    <col min="5" max="16384" width="9.21875" style="1"/>
  </cols>
  <sheetData>
    <row r="1" spans="1:4" ht="24" customHeight="1" x14ac:dyDescent="0.25">
      <c r="A1" s="251" t="s">
        <v>10</v>
      </c>
      <c r="B1" s="249"/>
      <c r="C1" s="249" t="s">
        <v>75</v>
      </c>
      <c r="D1" s="250"/>
    </row>
    <row r="2" spans="1:4" ht="24" customHeight="1" x14ac:dyDescent="0.25">
      <c r="A2" s="266" t="s">
        <v>55</v>
      </c>
      <c r="B2" s="267"/>
      <c r="C2" s="44" t="s">
        <v>59</v>
      </c>
      <c r="D2" s="46"/>
    </row>
    <row r="3" spans="1:4" ht="24" customHeight="1" x14ac:dyDescent="0.25">
      <c r="A3" s="252" t="s">
        <v>11</v>
      </c>
      <c r="B3" s="253"/>
      <c r="C3" s="38" t="s">
        <v>74</v>
      </c>
      <c r="D3" s="46"/>
    </row>
    <row r="4" spans="1:4" s="4" customFormat="1" ht="24" customHeight="1" x14ac:dyDescent="0.45">
      <c r="A4" s="254" t="s">
        <v>56</v>
      </c>
      <c r="B4" s="255"/>
      <c r="C4" s="39" t="s">
        <v>73</v>
      </c>
      <c r="D4" s="46"/>
    </row>
    <row r="5" spans="1:4" s="4" customFormat="1" ht="37.5" customHeight="1" thickBot="1" x14ac:dyDescent="0.5">
      <c r="A5" s="47" t="s">
        <v>6</v>
      </c>
      <c r="B5" s="40"/>
      <c r="C5" s="256"/>
      <c r="D5" s="257"/>
    </row>
    <row r="6" spans="1:4" s="4" customFormat="1" ht="34.5" customHeight="1" thickBot="1" x14ac:dyDescent="0.5">
      <c r="A6" s="260" t="s">
        <v>53</v>
      </c>
      <c r="B6" s="261"/>
      <c r="C6" s="261"/>
      <c r="D6" s="262"/>
    </row>
    <row r="7" spans="1:4" s="4" customFormat="1" ht="56.25" customHeight="1" thickBot="1" x14ac:dyDescent="0.5">
      <c r="A7" s="263" t="s">
        <v>159</v>
      </c>
      <c r="B7" s="264"/>
      <c r="C7" s="264"/>
      <c r="D7" s="265"/>
    </row>
    <row r="8" spans="1:4" ht="20.100000000000001" customHeight="1" x14ac:dyDescent="0.35">
      <c r="A8" s="270" t="s">
        <v>81</v>
      </c>
      <c r="B8" s="5" t="s">
        <v>1</v>
      </c>
      <c r="C8" s="6" t="s">
        <v>2</v>
      </c>
      <c r="D8" s="48" t="s">
        <v>9</v>
      </c>
    </row>
    <row r="9" spans="1:4" ht="22.05" customHeight="1" x14ac:dyDescent="0.35">
      <c r="A9" s="271"/>
      <c r="B9" s="7"/>
      <c r="C9" s="34" t="s">
        <v>79</v>
      </c>
      <c r="D9" s="49"/>
    </row>
    <row r="10" spans="1:4" ht="22.05" customHeight="1" x14ac:dyDescent="0.25">
      <c r="A10" s="271"/>
      <c r="B10" s="18">
        <v>1</v>
      </c>
      <c r="C10" s="19" t="s">
        <v>3</v>
      </c>
      <c r="D10" s="111">
        <f>SUM('22912 CERMAK'!G53)</f>
        <v>0</v>
      </c>
    </row>
    <row r="11" spans="1:4" ht="22.05" customHeight="1" x14ac:dyDescent="0.25">
      <c r="A11" s="271"/>
      <c r="B11" s="20">
        <v>2</v>
      </c>
      <c r="C11" s="19" t="s">
        <v>4</v>
      </c>
      <c r="D11" s="50">
        <v>100000</v>
      </c>
    </row>
    <row r="12" spans="1:4" ht="22.05" customHeight="1" x14ac:dyDescent="0.25">
      <c r="A12" s="271"/>
      <c r="B12" s="20">
        <v>3</v>
      </c>
      <c r="C12" s="21" t="s">
        <v>8</v>
      </c>
      <c r="D12" s="51">
        <v>25000</v>
      </c>
    </row>
    <row r="13" spans="1:4" ht="22.05" customHeight="1" thickBot="1" x14ac:dyDescent="0.3">
      <c r="A13" s="271"/>
      <c r="B13" s="22">
        <v>4</v>
      </c>
      <c r="C13" s="35" t="s">
        <v>7</v>
      </c>
      <c r="D13" s="52">
        <f>SUM(D10:D12)</f>
        <v>125000</v>
      </c>
    </row>
    <row r="14" spans="1:4" ht="14.1" customHeight="1" thickBot="1" x14ac:dyDescent="0.3">
      <c r="A14" s="272"/>
      <c r="B14" s="258" t="s">
        <v>5</v>
      </c>
      <c r="C14" s="259"/>
      <c r="D14" s="53"/>
    </row>
    <row r="15" spans="1:4" ht="22.05" customHeight="1" thickBot="1" x14ac:dyDescent="0.4">
      <c r="A15" s="273" t="s">
        <v>100</v>
      </c>
      <c r="B15" s="8" t="s">
        <v>1</v>
      </c>
      <c r="C15" s="9" t="s">
        <v>2</v>
      </c>
      <c r="D15" s="54" t="s">
        <v>9</v>
      </c>
    </row>
    <row r="16" spans="1:4" ht="22.05" customHeight="1" thickBot="1" x14ac:dyDescent="0.4">
      <c r="A16" s="273"/>
      <c r="B16" s="10"/>
      <c r="C16" s="36" t="s">
        <v>97</v>
      </c>
      <c r="D16" s="55"/>
    </row>
    <row r="17" spans="1:4" ht="22.05" customHeight="1" thickBot="1" x14ac:dyDescent="0.3">
      <c r="A17" s="273"/>
      <c r="B17" s="18">
        <v>5</v>
      </c>
      <c r="C17" s="19" t="s">
        <v>3</v>
      </c>
      <c r="D17" s="111">
        <f>SUM('22913 GRAND-DIVISION'!G53)</f>
        <v>0</v>
      </c>
    </row>
    <row r="18" spans="1:4" ht="22.05" customHeight="1" thickBot="1" x14ac:dyDescent="0.4">
      <c r="A18" s="273"/>
      <c r="B18" s="20">
        <v>6</v>
      </c>
      <c r="C18" s="19" t="s">
        <v>4</v>
      </c>
      <c r="D18" s="108">
        <v>135000</v>
      </c>
    </row>
    <row r="19" spans="1:4" ht="22.05" customHeight="1" thickBot="1" x14ac:dyDescent="0.4">
      <c r="A19" s="273"/>
      <c r="B19" s="20">
        <v>7</v>
      </c>
      <c r="C19" s="21" t="s">
        <v>8</v>
      </c>
      <c r="D19" s="109">
        <v>25000</v>
      </c>
    </row>
    <row r="20" spans="1:4" ht="22.05" customHeight="1" thickBot="1" x14ac:dyDescent="0.4">
      <c r="A20" s="273"/>
      <c r="B20" s="11">
        <v>8</v>
      </c>
      <c r="C20" s="12" t="s">
        <v>7</v>
      </c>
      <c r="D20" s="110">
        <f>SUM(D17:D19)</f>
        <v>160000</v>
      </c>
    </row>
    <row r="21" spans="1:4" ht="14.1" customHeight="1" thickBot="1" x14ac:dyDescent="0.3">
      <c r="A21" s="273"/>
      <c r="B21" s="268" t="s">
        <v>5</v>
      </c>
      <c r="C21" s="269"/>
      <c r="D21" s="56"/>
    </row>
    <row r="22" spans="1:4" ht="22.05" customHeight="1" thickBot="1" x14ac:dyDescent="0.4">
      <c r="A22" s="236" t="s">
        <v>82</v>
      </c>
      <c r="B22" s="15" t="s">
        <v>1</v>
      </c>
      <c r="C22" s="16" t="s">
        <v>2</v>
      </c>
      <c r="D22" s="57" t="s">
        <v>9</v>
      </c>
    </row>
    <row r="23" spans="1:4" ht="22.05" customHeight="1" thickBot="1" x14ac:dyDescent="0.4">
      <c r="A23" s="236"/>
      <c r="B23" s="17"/>
      <c r="C23" s="37" t="s">
        <v>80</v>
      </c>
      <c r="D23" s="58"/>
    </row>
    <row r="24" spans="1:4" ht="22.05" customHeight="1" thickBot="1" x14ac:dyDescent="0.3">
      <c r="A24" s="236"/>
      <c r="B24" s="18">
        <v>9</v>
      </c>
      <c r="C24" s="19" t="s">
        <v>3</v>
      </c>
      <c r="D24" s="111">
        <f>SUM('22914 WELLINGTON'!G53)</f>
        <v>0</v>
      </c>
    </row>
    <row r="25" spans="1:4" ht="22.05" customHeight="1" thickBot="1" x14ac:dyDescent="0.3">
      <c r="A25" s="236"/>
      <c r="B25" s="20">
        <v>10</v>
      </c>
      <c r="C25" s="19" t="s">
        <v>4</v>
      </c>
      <c r="D25" s="50">
        <v>70000</v>
      </c>
    </row>
    <row r="26" spans="1:4" ht="22.05" customHeight="1" thickBot="1" x14ac:dyDescent="0.3">
      <c r="A26" s="236"/>
      <c r="B26" s="20">
        <v>11</v>
      </c>
      <c r="C26" s="21" t="s">
        <v>8</v>
      </c>
      <c r="D26" s="51">
        <v>25000</v>
      </c>
    </row>
    <row r="27" spans="1:4" ht="22.05" customHeight="1" thickBot="1" x14ac:dyDescent="0.3">
      <c r="A27" s="236"/>
      <c r="B27" s="23">
        <v>12</v>
      </c>
      <c r="C27" s="24" t="s">
        <v>7</v>
      </c>
      <c r="D27" s="59">
        <f>SUM(D24:D26)</f>
        <v>95000</v>
      </c>
    </row>
    <row r="28" spans="1:4" ht="14.4" thickBot="1" x14ac:dyDescent="0.3">
      <c r="A28" s="236"/>
      <c r="B28" s="237" t="s">
        <v>5</v>
      </c>
      <c r="C28" s="238"/>
      <c r="D28" s="60"/>
    </row>
    <row r="29" spans="1:4" ht="22.05" customHeight="1" thickBot="1" x14ac:dyDescent="0.4">
      <c r="A29" s="239" t="s">
        <v>99</v>
      </c>
      <c r="B29" s="112" t="s">
        <v>1</v>
      </c>
      <c r="C29" s="113" t="s">
        <v>2</v>
      </c>
      <c r="D29" s="114" t="s">
        <v>9</v>
      </c>
    </row>
    <row r="30" spans="1:4" ht="22.05" customHeight="1" thickBot="1" x14ac:dyDescent="0.4">
      <c r="A30" s="239"/>
      <c r="B30" s="115"/>
      <c r="C30" s="116" t="s">
        <v>98</v>
      </c>
      <c r="D30" s="117"/>
    </row>
    <row r="31" spans="1:4" ht="22.05" customHeight="1" thickBot="1" x14ac:dyDescent="0.3">
      <c r="A31" s="239"/>
      <c r="B31" s="18">
        <v>13</v>
      </c>
      <c r="C31" s="19" t="s">
        <v>3</v>
      </c>
      <c r="D31" s="111">
        <f>SUM('22915 GRAND-PALMER'!G53)</f>
        <v>0</v>
      </c>
    </row>
    <row r="32" spans="1:4" ht="22.05" customHeight="1" thickBot="1" x14ac:dyDescent="0.3">
      <c r="A32" s="239"/>
      <c r="B32" s="20">
        <v>14</v>
      </c>
      <c r="C32" s="19" t="s">
        <v>4</v>
      </c>
      <c r="D32" s="50">
        <v>70000</v>
      </c>
    </row>
    <row r="33" spans="1:4" ht="22.05" customHeight="1" thickBot="1" x14ac:dyDescent="0.3">
      <c r="A33" s="239"/>
      <c r="B33" s="20">
        <v>15</v>
      </c>
      <c r="C33" s="21" t="s">
        <v>8</v>
      </c>
      <c r="D33" s="51">
        <v>25000</v>
      </c>
    </row>
    <row r="34" spans="1:4" ht="22.05" customHeight="1" thickBot="1" x14ac:dyDescent="0.3">
      <c r="A34" s="239"/>
      <c r="B34" s="118">
        <v>16</v>
      </c>
      <c r="C34" s="119" t="s">
        <v>7</v>
      </c>
      <c r="D34" s="120">
        <f>SUM(D31:D33)</f>
        <v>95000</v>
      </c>
    </row>
    <row r="35" spans="1:4" ht="16.5" customHeight="1" thickBot="1" x14ac:dyDescent="0.3">
      <c r="A35" s="239"/>
      <c r="B35" s="240" t="s">
        <v>5</v>
      </c>
      <c r="C35" s="241"/>
      <c r="D35" s="121"/>
    </row>
    <row r="36" spans="1:4" ht="22.05" customHeight="1" thickBot="1" x14ac:dyDescent="0.4">
      <c r="A36" s="242" t="s">
        <v>83</v>
      </c>
      <c r="B36" s="122" t="s">
        <v>1</v>
      </c>
      <c r="C36" s="123" t="s">
        <v>2</v>
      </c>
      <c r="D36" s="124" t="s">
        <v>9</v>
      </c>
    </row>
    <row r="37" spans="1:4" ht="22.05" customHeight="1" thickBot="1" x14ac:dyDescent="0.4">
      <c r="A37" s="242"/>
      <c r="B37" s="125"/>
      <c r="C37" s="126" t="s">
        <v>78</v>
      </c>
      <c r="D37" s="127"/>
    </row>
    <row r="38" spans="1:4" ht="22.05" customHeight="1" thickBot="1" x14ac:dyDescent="0.3">
      <c r="A38" s="242"/>
      <c r="B38" s="18">
        <v>17</v>
      </c>
      <c r="C38" s="19" t="s">
        <v>3</v>
      </c>
      <c r="D38" s="111">
        <f>SUM('22916 LeMOYNE'!G53)</f>
        <v>0</v>
      </c>
    </row>
    <row r="39" spans="1:4" ht="22.05" customHeight="1" thickBot="1" x14ac:dyDescent="0.3">
      <c r="A39" s="242"/>
      <c r="B39" s="20">
        <v>18</v>
      </c>
      <c r="C39" s="19" t="s">
        <v>4</v>
      </c>
      <c r="D39" s="50">
        <v>100000</v>
      </c>
    </row>
    <row r="40" spans="1:4" ht="22.05" customHeight="1" thickBot="1" x14ac:dyDescent="0.3">
      <c r="A40" s="242"/>
      <c r="B40" s="20">
        <v>19</v>
      </c>
      <c r="C40" s="21" t="s">
        <v>8</v>
      </c>
      <c r="D40" s="51">
        <v>25000</v>
      </c>
    </row>
    <row r="41" spans="1:4" ht="22.05" customHeight="1" thickBot="1" x14ac:dyDescent="0.3">
      <c r="A41" s="242"/>
      <c r="B41" s="128">
        <v>20</v>
      </c>
      <c r="C41" s="129" t="s">
        <v>7</v>
      </c>
      <c r="D41" s="130">
        <f>SUM(D38:D40)</f>
        <v>125000</v>
      </c>
    </row>
    <row r="42" spans="1:4" ht="14.4" thickBot="1" x14ac:dyDescent="0.3">
      <c r="A42" s="242"/>
      <c r="B42" s="243" t="s">
        <v>5</v>
      </c>
      <c r="C42" s="244"/>
      <c r="D42" s="131"/>
    </row>
    <row r="43" spans="1:4" ht="22.05" customHeight="1" thickBot="1" x14ac:dyDescent="0.4">
      <c r="A43" s="242" t="s">
        <v>84</v>
      </c>
      <c r="B43" s="174" t="s">
        <v>1</v>
      </c>
      <c r="C43" s="175" t="s">
        <v>2</v>
      </c>
      <c r="D43" s="176" t="s">
        <v>9</v>
      </c>
    </row>
    <row r="44" spans="1:4" ht="22.05" customHeight="1" thickBot="1" x14ac:dyDescent="0.4">
      <c r="A44" s="242"/>
      <c r="B44" s="177"/>
      <c r="C44" s="178" t="s">
        <v>77</v>
      </c>
      <c r="D44" s="179"/>
    </row>
    <row r="45" spans="1:4" ht="22.05" customHeight="1" thickBot="1" x14ac:dyDescent="0.3">
      <c r="A45" s="242"/>
      <c r="B45" s="18">
        <v>21</v>
      </c>
      <c r="C45" s="19" t="s">
        <v>3</v>
      </c>
      <c r="D45" s="111">
        <f>SUM('22917 THORNDALE'!G53)</f>
        <v>0</v>
      </c>
    </row>
    <row r="46" spans="1:4" ht="22.05" customHeight="1" thickBot="1" x14ac:dyDescent="0.3">
      <c r="A46" s="242"/>
      <c r="B46" s="20">
        <v>22</v>
      </c>
      <c r="C46" s="19" t="s">
        <v>4</v>
      </c>
      <c r="D46" s="50">
        <v>80000</v>
      </c>
    </row>
    <row r="47" spans="1:4" ht="22.05" customHeight="1" thickBot="1" x14ac:dyDescent="0.3">
      <c r="A47" s="242"/>
      <c r="B47" s="20">
        <v>23</v>
      </c>
      <c r="C47" s="21" t="s">
        <v>8</v>
      </c>
      <c r="D47" s="51">
        <v>25000</v>
      </c>
    </row>
    <row r="48" spans="1:4" ht="22.05" customHeight="1" thickBot="1" x14ac:dyDescent="0.3">
      <c r="A48" s="242"/>
      <c r="B48" s="183">
        <v>24</v>
      </c>
      <c r="C48" s="184" t="s">
        <v>7</v>
      </c>
      <c r="D48" s="185">
        <f>SUM(D45:D47)</f>
        <v>105000</v>
      </c>
    </row>
    <row r="49" spans="1:4" ht="17.55" customHeight="1" thickBot="1" x14ac:dyDescent="0.3">
      <c r="A49" s="242"/>
      <c r="B49" s="245" t="s">
        <v>5</v>
      </c>
      <c r="C49" s="246"/>
      <c r="D49" s="186"/>
    </row>
    <row r="50" spans="1:4" ht="22.05" customHeight="1" thickBot="1" x14ac:dyDescent="0.4">
      <c r="A50" s="242" t="s">
        <v>93</v>
      </c>
      <c r="B50" s="180" t="s">
        <v>1</v>
      </c>
      <c r="C50" s="181" t="s">
        <v>2</v>
      </c>
      <c r="D50" s="182" t="s">
        <v>9</v>
      </c>
    </row>
    <row r="51" spans="1:4" ht="22.05" customHeight="1" thickBot="1" x14ac:dyDescent="0.4">
      <c r="A51" s="242"/>
      <c r="B51" s="187"/>
      <c r="C51" s="188" t="s">
        <v>76</v>
      </c>
      <c r="D51" s="189"/>
    </row>
    <row r="52" spans="1:4" ht="22.05" customHeight="1" thickBot="1" x14ac:dyDescent="0.3">
      <c r="A52" s="242"/>
      <c r="B52" s="18">
        <v>25</v>
      </c>
      <c r="C52" s="19" t="s">
        <v>3</v>
      </c>
      <c r="D52" s="111">
        <f>SUM('22918 VICTORIA'!G53)</f>
        <v>585000</v>
      </c>
    </row>
    <row r="53" spans="1:4" ht="22.05" customHeight="1" thickBot="1" x14ac:dyDescent="0.3">
      <c r="A53" s="242"/>
      <c r="B53" s="20">
        <v>26</v>
      </c>
      <c r="C53" s="19" t="s">
        <v>4</v>
      </c>
      <c r="D53" s="50">
        <v>115000</v>
      </c>
    </row>
    <row r="54" spans="1:4" ht="22.05" customHeight="1" thickBot="1" x14ac:dyDescent="0.3">
      <c r="A54" s="242"/>
      <c r="B54" s="20">
        <v>27</v>
      </c>
      <c r="C54" s="21" t="s">
        <v>8</v>
      </c>
      <c r="D54" s="51">
        <v>25000</v>
      </c>
    </row>
    <row r="55" spans="1:4" ht="22.05" customHeight="1" thickBot="1" x14ac:dyDescent="0.3">
      <c r="A55" s="242"/>
      <c r="B55" s="190">
        <v>28</v>
      </c>
      <c r="C55" s="191" t="s">
        <v>7</v>
      </c>
      <c r="D55" s="192">
        <f>SUM(D52:D54)</f>
        <v>725000</v>
      </c>
    </row>
    <row r="56" spans="1:4" ht="14.4" thickBot="1" x14ac:dyDescent="0.3">
      <c r="A56" s="242"/>
      <c r="B56" s="247" t="s">
        <v>5</v>
      </c>
      <c r="C56" s="248"/>
      <c r="D56" s="193"/>
    </row>
    <row r="57" spans="1:4" ht="18" x14ac:dyDescent="0.35">
      <c r="A57" s="61"/>
      <c r="B57" s="28" t="s">
        <v>1</v>
      </c>
      <c r="C57" s="29" t="s">
        <v>2</v>
      </c>
      <c r="D57" s="62" t="s">
        <v>36</v>
      </c>
    </row>
    <row r="58" spans="1:4" ht="22.05" customHeight="1" x14ac:dyDescent="0.35">
      <c r="A58" s="61"/>
      <c r="B58" s="30">
        <v>29</v>
      </c>
      <c r="C58" s="31" t="s">
        <v>92</v>
      </c>
      <c r="D58" s="63">
        <f>SUM(D13+D20+D27+D34+D41+D48+D55)</f>
        <v>1430000</v>
      </c>
    </row>
    <row r="59" spans="1:4" ht="22.05" customHeight="1" thickBot="1" x14ac:dyDescent="0.4">
      <c r="A59" s="64"/>
      <c r="B59" s="32">
        <v>30</v>
      </c>
      <c r="C59" s="33" t="s">
        <v>60</v>
      </c>
      <c r="D59" s="65">
        <f>SUM('Award Criteria Figure'!C38)</f>
        <v>1430000</v>
      </c>
    </row>
    <row r="60" spans="1:4" ht="18.600000000000001" thickBot="1" x14ac:dyDescent="0.4">
      <c r="A60" s="233" t="s">
        <v>50</v>
      </c>
      <c r="B60" s="234"/>
      <c r="C60" s="234"/>
      <c r="D60" s="235"/>
    </row>
    <row r="61" spans="1:4" ht="18" customHeight="1" x14ac:dyDescent="0.25">
      <c r="A61" s="66" t="s">
        <v>43</v>
      </c>
      <c r="B61" s="229"/>
      <c r="C61" s="229"/>
      <c r="D61" s="230"/>
    </row>
    <row r="62" spans="1:4" x14ac:dyDescent="0.25">
      <c r="A62" s="66" t="s">
        <v>44</v>
      </c>
      <c r="B62" s="225"/>
      <c r="C62" s="225"/>
      <c r="D62" s="226"/>
    </row>
    <row r="63" spans="1:4" ht="13.5" customHeight="1" thickBot="1" x14ac:dyDescent="0.3">
      <c r="A63" s="67"/>
      <c r="B63" s="227"/>
      <c r="C63" s="227"/>
      <c r="D63" s="228"/>
    </row>
    <row r="64" spans="1:4" ht="18.600000000000001" thickBot="1" x14ac:dyDescent="0.3">
      <c r="A64" s="217" t="s">
        <v>28</v>
      </c>
      <c r="B64" s="218"/>
      <c r="C64" s="218"/>
      <c r="D64" s="219"/>
    </row>
    <row r="65" spans="1:4" x14ac:dyDescent="0.25">
      <c r="A65" s="68" t="s">
        <v>29</v>
      </c>
      <c r="B65" s="229"/>
      <c r="C65" s="229"/>
      <c r="D65" s="230"/>
    </row>
    <row r="66" spans="1:4" ht="14.4" thickBot="1" x14ac:dyDescent="0.3">
      <c r="A66" s="66" t="s">
        <v>30</v>
      </c>
      <c r="B66" s="225"/>
      <c r="C66" s="231"/>
      <c r="D66" s="232"/>
    </row>
    <row r="67" spans="1:4" ht="18.600000000000001" thickBot="1" x14ac:dyDescent="0.3">
      <c r="A67" s="217" t="s">
        <v>31</v>
      </c>
      <c r="B67" s="218"/>
      <c r="C67" s="218"/>
      <c r="D67" s="219"/>
    </row>
    <row r="68" spans="1:4" ht="14.4" thickBot="1" x14ac:dyDescent="0.3">
      <c r="A68" s="220" t="s">
        <v>64</v>
      </c>
      <c r="B68" s="221"/>
      <c r="C68" s="221"/>
      <c r="D68" s="222"/>
    </row>
    <row r="69" spans="1:4" x14ac:dyDescent="0.25">
      <c r="A69" s="69" t="s">
        <v>54</v>
      </c>
      <c r="B69" s="13" t="s">
        <v>45</v>
      </c>
      <c r="C69" s="223" t="s">
        <v>95</v>
      </c>
      <c r="D69" s="224"/>
    </row>
    <row r="70" spans="1:4" x14ac:dyDescent="0.25">
      <c r="A70" s="70" t="s">
        <v>46</v>
      </c>
      <c r="B70" s="14" t="s">
        <v>47</v>
      </c>
      <c r="C70" s="213" t="s">
        <v>61</v>
      </c>
      <c r="D70" s="214"/>
    </row>
    <row r="71" spans="1:4" x14ac:dyDescent="0.25">
      <c r="A71" s="71" t="s">
        <v>48</v>
      </c>
      <c r="B71" s="14" t="s">
        <v>49</v>
      </c>
      <c r="C71" s="213" t="s">
        <v>61</v>
      </c>
      <c r="D71" s="214"/>
    </row>
    <row r="72" spans="1:4" ht="27.6" x14ac:dyDescent="0.25">
      <c r="A72" s="72" t="s">
        <v>51</v>
      </c>
      <c r="B72" s="14" t="s">
        <v>62</v>
      </c>
      <c r="C72" s="213" t="s">
        <v>94</v>
      </c>
      <c r="D72" s="214"/>
    </row>
    <row r="73" spans="1:4" ht="42" thickBot="1" x14ac:dyDescent="0.3">
      <c r="A73" s="73" t="s">
        <v>52</v>
      </c>
      <c r="B73" s="74" t="s">
        <v>63</v>
      </c>
      <c r="C73" s="215" t="s">
        <v>96</v>
      </c>
      <c r="D73" s="216"/>
    </row>
  </sheetData>
  <sheetProtection algorithmName="SHA-512" hashValue="IDEBBCDmLWvYWCi8XjX9QrggnpCV353HqGWjlUvzG+2WsudNQOxDTzkAJNGByT7FenpYSWZmP9C13ty620vkUQ==" saltValue="gg208jfcqz7XOlbQsMmyRg==" spinCount="100000" sheet="1" selectLockedCells="1"/>
  <mergeCells count="36">
    <mergeCell ref="B14:C14"/>
    <mergeCell ref="A6:D6"/>
    <mergeCell ref="A7:D7"/>
    <mergeCell ref="A2:B2"/>
    <mergeCell ref="B21:C21"/>
    <mergeCell ref="A8:A14"/>
    <mergeCell ref="A15:A21"/>
    <mergeCell ref="C1:D1"/>
    <mergeCell ref="A1:B1"/>
    <mergeCell ref="A3:B3"/>
    <mergeCell ref="A4:B4"/>
    <mergeCell ref="C5:D5"/>
    <mergeCell ref="A60:D60"/>
    <mergeCell ref="B61:D61"/>
    <mergeCell ref="A22:A28"/>
    <mergeCell ref="B28:C28"/>
    <mergeCell ref="A29:A35"/>
    <mergeCell ref="B35:C35"/>
    <mergeCell ref="A36:A42"/>
    <mergeCell ref="B42:C42"/>
    <mergeCell ref="A43:A49"/>
    <mergeCell ref="B49:C49"/>
    <mergeCell ref="A50:A56"/>
    <mergeCell ref="B56:C56"/>
    <mergeCell ref="B62:D62"/>
    <mergeCell ref="B63:D63"/>
    <mergeCell ref="A64:D64"/>
    <mergeCell ref="B65:D65"/>
    <mergeCell ref="B66:D66"/>
    <mergeCell ref="C71:D71"/>
    <mergeCell ref="C72:D72"/>
    <mergeCell ref="C73:D73"/>
    <mergeCell ref="A67:D67"/>
    <mergeCell ref="A68:D68"/>
    <mergeCell ref="C69:D69"/>
    <mergeCell ref="C70:D70"/>
  </mergeCells>
  <printOptions horizontalCentered="1" verticalCentered="1"/>
  <pageMargins left="0.25" right="0.25" top="0.75" bottom="0.75" header="0.3" footer="0.3"/>
  <pageSetup scale="43" orientation="portrait" r:id="rId1"/>
  <headerFooter>
    <oddHeader>&amp;C&amp;"Arial Narrow,Bold"&amp;16B. BID FORM - CHICAGO DEPARTMENT OF TRANSPORTATION (‘CDOT’) CAPITAL PROGRAM – ALLEYS (VARIOUS LOCATIONS) – PACKAGE 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662940</xdr:colOff>
                    <xdr:row>12</xdr:row>
                    <xdr:rowOff>281940</xdr:rowOff>
                  </from>
                  <to>
                    <xdr:col>3</xdr:col>
                    <xdr:colOff>967740</xdr:colOff>
                    <xdr:row>14</xdr:row>
                    <xdr:rowOff>53340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678180</xdr:colOff>
                    <xdr:row>19</xdr:row>
                    <xdr:rowOff>297180</xdr:rowOff>
                  </from>
                  <to>
                    <xdr:col>3</xdr:col>
                    <xdr:colOff>982980</xdr:colOff>
                    <xdr:row>21</xdr:row>
                    <xdr:rowOff>30480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685800</xdr:colOff>
                    <xdr:row>27</xdr:row>
                    <xdr:rowOff>0</xdr:rowOff>
                  </from>
                  <to>
                    <xdr:col>3</xdr:col>
                    <xdr:colOff>990600</xdr:colOff>
                    <xdr:row>28</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685800</xdr:colOff>
                    <xdr:row>34</xdr:row>
                    <xdr:rowOff>0</xdr:rowOff>
                  </from>
                  <to>
                    <xdr:col>3</xdr:col>
                    <xdr:colOff>990600</xdr:colOff>
                    <xdr:row>35</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685800</xdr:colOff>
                    <xdr:row>41</xdr:row>
                    <xdr:rowOff>0</xdr:rowOff>
                  </from>
                  <to>
                    <xdr:col>3</xdr:col>
                    <xdr:colOff>990600</xdr:colOff>
                    <xdr:row>42</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685800</xdr:colOff>
                    <xdr:row>48</xdr:row>
                    <xdr:rowOff>0</xdr:rowOff>
                  </from>
                  <to>
                    <xdr:col>3</xdr:col>
                    <xdr:colOff>990600</xdr:colOff>
                    <xdr:row>48</xdr:row>
                    <xdr:rowOff>182880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685800</xdr:colOff>
                    <xdr:row>55</xdr:row>
                    <xdr:rowOff>0</xdr:rowOff>
                  </from>
                  <to>
                    <xdr:col>3</xdr:col>
                    <xdr:colOff>990600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B41" sqref="B41:C41"/>
    </sheetView>
  </sheetViews>
  <sheetFormatPr defaultColWidth="1" defaultRowHeight="14.4" x14ac:dyDescent="0.3"/>
  <cols>
    <col min="1" max="1" width="21.21875" customWidth="1"/>
    <col min="2" max="2" width="79.77734375" customWidth="1"/>
    <col min="3" max="3" width="18.77734375" customWidth="1"/>
  </cols>
  <sheetData>
    <row r="1" spans="1:3" ht="24" customHeight="1" thickTop="1" x14ac:dyDescent="0.3">
      <c r="A1" s="106" t="s">
        <v>10</v>
      </c>
      <c r="B1" s="274" t="s">
        <v>75</v>
      </c>
      <c r="C1" s="275"/>
    </row>
    <row r="2" spans="1:3" ht="24" customHeight="1" x14ac:dyDescent="0.3">
      <c r="A2" s="75" t="s">
        <v>55</v>
      </c>
      <c r="B2" s="45" t="s">
        <v>59</v>
      </c>
      <c r="C2" s="171"/>
    </row>
    <row r="3" spans="1:3" ht="24" customHeight="1" x14ac:dyDescent="0.3">
      <c r="A3" s="107" t="s">
        <v>11</v>
      </c>
      <c r="B3" s="172" t="s">
        <v>74</v>
      </c>
      <c r="C3" s="171"/>
    </row>
    <row r="4" spans="1:3" ht="24" customHeight="1" x14ac:dyDescent="0.3">
      <c r="A4" s="75" t="s">
        <v>56</v>
      </c>
      <c r="B4" s="173" t="s">
        <v>73</v>
      </c>
      <c r="C4" s="171"/>
    </row>
    <row r="5" spans="1:3" ht="8.25" hidden="1" customHeight="1" x14ac:dyDescent="0.3">
      <c r="A5" s="281"/>
      <c r="B5" s="282"/>
      <c r="C5" s="283"/>
    </row>
    <row r="6" spans="1:3" ht="33" hidden="1" customHeight="1" x14ac:dyDescent="0.3">
      <c r="A6" s="76"/>
      <c r="C6" s="77" t="s">
        <v>0</v>
      </c>
    </row>
    <row r="7" spans="1:3" ht="18" hidden="1" x14ac:dyDescent="0.35">
      <c r="A7" s="76"/>
      <c r="C7" s="78">
        <f>SUM('[1]BidFormMASTER All Alleys'!D16)</f>
        <v>525000</v>
      </c>
    </row>
    <row r="8" spans="1:3" ht="25.2" x14ac:dyDescent="0.45">
      <c r="A8" s="284" t="s">
        <v>58</v>
      </c>
      <c r="B8" s="285"/>
      <c r="C8" s="286"/>
    </row>
    <row r="9" spans="1:3" ht="24.75" customHeight="1" x14ac:dyDescent="0.45">
      <c r="A9" s="76"/>
      <c r="C9" s="79" t="s">
        <v>12</v>
      </c>
    </row>
    <row r="10" spans="1:3" s="2" customFormat="1" ht="18" x14ac:dyDescent="0.35">
      <c r="A10" s="80" t="s">
        <v>35</v>
      </c>
      <c r="B10" s="81"/>
      <c r="C10" s="82">
        <f>SUM('Master Bid Tab'!D58)</f>
        <v>1430000</v>
      </c>
    </row>
    <row r="11" spans="1:3" ht="18.75" customHeight="1" x14ac:dyDescent="0.3">
      <c r="A11" s="83" t="s">
        <v>13</v>
      </c>
      <c r="B11" s="1"/>
      <c r="C11" s="84"/>
    </row>
    <row r="12" spans="1:3" ht="18.75" customHeight="1" x14ac:dyDescent="0.3">
      <c r="A12" s="83" t="s">
        <v>14</v>
      </c>
      <c r="B12" s="1"/>
      <c r="C12" s="85">
        <f>SUM(C10*C11)*0.04</f>
        <v>0</v>
      </c>
    </row>
    <row r="13" spans="1:3" ht="18.75" customHeight="1" x14ac:dyDescent="0.3">
      <c r="A13" s="86"/>
      <c r="B13" s="87"/>
      <c r="C13" s="88"/>
    </row>
    <row r="14" spans="1:3" ht="18.75" customHeight="1" x14ac:dyDescent="0.3">
      <c r="A14" s="83"/>
      <c r="B14" s="1"/>
      <c r="C14" s="85">
        <f>SUM($C$10)</f>
        <v>1430000</v>
      </c>
    </row>
    <row r="15" spans="1:3" ht="18.75" customHeight="1" x14ac:dyDescent="0.3">
      <c r="A15" s="83" t="s">
        <v>15</v>
      </c>
      <c r="B15" s="1"/>
      <c r="C15" s="84"/>
    </row>
    <row r="16" spans="1:3" ht="18.75" customHeight="1" x14ac:dyDescent="0.3">
      <c r="A16" s="83" t="s">
        <v>16</v>
      </c>
      <c r="B16" s="1"/>
      <c r="C16" s="85">
        <f>SUM(C14*C15)*0.03</f>
        <v>0</v>
      </c>
    </row>
    <row r="17" spans="1:3" ht="18.75" customHeight="1" x14ac:dyDescent="0.3">
      <c r="A17" s="86"/>
      <c r="B17" s="87"/>
      <c r="C17" s="88"/>
    </row>
    <row r="18" spans="1:3" ht="18.75" customHeight="1" x14ac:dyDescent="0.3">
      <c r="A18" s="83"/>
      <c r="B18" s="1"/>
      <c r="C18" s="85">
        <f>SUM($C$10)</f>
        <v>1430000</v>
      </c>
    </row>
    <row r="19" spans="1:3" ht="18.75" customHeight="1" x14ac:dyDescent="0.3">
      <c r="A19" s="83" t="s">
        <v>17</v>
      </c>
      <c r="B19" s="1"/>
      <c r="C19" s="84"/>
    </row>
    <row r="20" spans="1:3" ht="18.75" customHeight="1" x14ac:dyDescent="0.3">
      <c r="A20" s="83" t="s">
        <v>18</v>
      </c>
      <c r="B20" s="1"/>
      <c r="C20" s="85">
        <f t="shared" ref="C20" si="0">SUM(C18*C19)*0.01</f>
        <v>0</v>
      </c>
    </row>
    <row r="21" spans="1:3" ht="18.75" customHeight="1" x14ac:dyDescent="0.3">
      <c r="A21" s="86"/>
      <c r="B21" s="87"/>
      <c r="C21" s="88"/>
    </row>
    <row r="22" spans="1:3" ht="18.75" customHeight="1" x14ac:dyDescent="0.3">
      <c r="A22" s="83"/>
      <c r="B22" s="1"/>
      <c r="C22" s="85">
        <f>SUM($C$10)</f>
        <v>1430000</v>
      </c>
    </row>
    <row r="23" spans="1:3" ht="18.75" customHeight="1" x14ac:dyDescent="0.3">
      <c r="A23" s="83" t="s">
        <v>19</v>
      </c>
      <c r="B23" s="1"/>
      <c r="C23" s="84"/>
    </row>
    <row r="24" spans="1:3" ht="18.75" customHeight="1" x14ac:dyDescent="0.3">
      <c r="A24" s="83" t="s">
        <v>20</v>
      </c>
      <c r="B24" s="1"/>
      <c r="C24" s="85">
        <f t="shared" ref="C24" si="1">SUM(C22*C23)*0.04</f>
        <v>0</v>
      </c>
    </row>
    <row r="25" spans="1:3" ht="18.75" customHeight="1" x14ac:dyDescent="0.3">
      <c r="A25" s="86"/>
      <c r="B25" s="87"/>
      <c r="C25" s="88"/>
    </row>
    <row r="26" spans="1:3" ht="18.75" customHeight="1" x14ac:dyDescent="0.3">
      <c r="A26" s="83"/>
      <c r="B26" s="1"/>
      <c r="C26" s="85">
        <f>SUM($C$10)</f>
        <v>1430000</v>
      </c>
    </row>
    <row r="27" spans="1:3" ht="18.75" customHeight="1" x14ac:dyDescent="0.3">
      <c r="A27" s="83" t="s">
        <v>21</v>
      </c>
      <c r="B27" s="1"/>
      <c r="C27" s="84"/>
    </row>
    <row r="28" spans="1:3" ht="18.75" customHeight="1" x14ac:dyDescent="0.3">
      <c r="A28" s="83" t="s">
        <v>22</v>
      </c>
      <c r="B28" s="1"/>
      <c r="C28" s="85">
        <f t="shared" ref="C28" si="2">SUM(C26*C27)*0.03</f>
        <v>0</v>
      </c>
    </row>
    <row r="29" spans="1:3" ht="18.75" customHeight="1" x14ac:dyDescent="0.3">
      <c r="A29" s="86"/>
      <c r="B29" s="87"/>
      <c r="C29" s="88"/>
    </row>
    <row r="30" spans="1:3" ht="18.75" customHeight="1" x14ac:dyDescent="0.3">
      <c r="A30" s="83"/>
      <c r="B30" s="1"/>
      <c r="C30" s="85">
        <f>SUM($C$10)</f>
        <v>1430000</v>
      </c>
    </row>
    <row r="31" spans="1:3" ht="18.75" customHeight="1" x14ac:dyDescent="0.3">
      <c r="A31" s="83" t="s">
        <v>23</v>
      </c>
      <c r="B31" s="1"/>
      <c r="C31" s="84"/>
    </row>
    <row r="32" spans="1:3" ht="18.75" customHeight="1" x14ac:dyDescent="0.3">
      <c r="A32" s="83" t="s">
        <v>24</v>
      </c>
      <c r="B32" s="1"/>
      <c r="C32" s="85">
        <f t="shared" ref="C32" si="3">SUM(C30*C31)*0.01</f>
        <v>0</v>
      </c>
    </row>
    <row r="33" spans="1:3" ht="18.75" customHeight="1" x14ac:dyDescent="0.3">
      <c r="A33" s="86"/>
      <c r="B33" s="87"/>
      <c r="C33" s="88"/>
    </row>
    <row r="34" spans="1:3" ht="18.75" customHeight="1" x14ac:dyDescent="0.3">
      <c r="A34" s="83"/>
      <c r="B34" s="1"/>
      <c r="C34" s="85">
        <f>SUM($C$10)</f>
        <v>1430000</v>
      </c>
    </row>
    <row r="35" spans="1:3" ht="18.75" customHeight="1" x14ac:dyDescent="0.3">
      <c r="A35" s="83" t="s">
        <v>25</v>
      </c>
      <c r="B35" s="1"/>
      <c r="C35" s="85">
        <f>SUM(C12+C16+C20+C24+C28+C32)</f>
        <v>0</v>
      </c>
    </row>
    <row r="36" spans="1:3" ht="18.75" customHeight="1" x14ac:dyDescent="0.3">
      <c r="A36" s="83" t="s">
        <v>26</v>
      </c>
      <c r="B36" s="1"/>
      <c r="C36" s="85">
        <f t="shared" ref="C36" si="4">SUM(C34-C35)</f>
        <v>1430000</v>
      </c>
    </row>
    <row r="37" spans="1:3" ht="8.85" customHeight="1" x14ac:dyDescent="0.3">
      <c r="A37" s="89"/>
      <c r="B37" s="90"/>
      <c r="C37" s="91"/>
    </row>
    <row r="38" spans="1:3" ht="24" customHeight="1" thickBot="1" x14ac:dyDescent="0.4">
      <c r="A38" s="80" t="s">
        <v>27</v>
      </c>
      <c r="B38" s="81"/>
      <c r="C38" s="82">
        <f>SUM(C36)</f>
        <v>1430000</v>
      </c>
    </row>
    <row r="39" spans="1:3" ht="17.55" customHeight="1" thickBot="1" x14ac:dyDescent="0.35">
      <c r="A39" s="287" t="s">
        <v>5</v>
      </c>
      <c r="B39" s="288"/>
      <c r="C39" s="92"/>
    </row>
    <row r="40" spans="1:3" ht="17.55" customHeight="1" thickBot="1" x14ac:dyDescent="0.35">
      <c r="A40" s="276" t="s">
        <v>28</v>
      </c>
      <c r="B40" s="218"/>
      <c r="C40" s="277"/>
    </row>
    <row r="41" spans="1:3" ht="17.55" customHeight="1" x14ac:dyDescent="0.3">
      <c r="A41" s="93" t="s">
        <v>29</v>
      </c>
      <c r="B41" s="289"/>
      <c r="C41" s="290"/>
    </row>
    <row r="42" spans="1:3" ht="17.55" customHeight="1" thickBot="1" x14ac:dyDescent="0.35">
      <c r="A42" s="94" t="s">
        <v>30</v>
      </c>
      <c r="B42" s="291"/>
      <c r="C42" s="292"/>
    </row>
    <row r="43" spans="1:3" ht="18.600000000000001" thickBot="1" x14ac:dyDescent="0.35">
      <c r="A43" s="276" t="s">
        <v>31</v>
      </c>
      <c r="B43" s="218"/>
      <c r="C43" s="277"/>
    </row>
    <row r="44" spans="1:3" ht="108.45" customHeight="1" thickBot="1" x14ac:dyDescent="0.35">
      <c r="A44" s="278" t="s">
        <v>65</v>
      </c>
      <c r="B44" s="279"/>
      <c r="C44" s="280"/>
    </row>
    <row r="45" spans="1:3" ht="15" thickBot="1" x14ac:dyDescent="0.35">
      <c r="A45" s="95" t="s">
        <v>32</v>
      </c>
      <c r="B45" s="43"/>
      <c r="C45" s="96"/>
    </row>
    <row r="46" spans="1:3" x14ac:dyDescent="0.3">
      <c r="A46" s="97" t="s">
        <v>33</v>
      </c>
      <c r="B46" s="98"/>
      <c r="C46" s="99"/>
    </row>
    <row r="47" spans="1:3" x14ac:dyDescent="0.3">
      <c r="A47" s="100" t="s">
        <v>34</v>
      </c>
      <c r="B47" s="101"/>
      <c r="C47" s="102"/>
    </row>
    <row r="48" spans="1:3" ht="15" thickBot="1" x14ac:dyDescent="0.35">
      <c r="A48" s="103" t="s">
        <v>57</v>
      </c>
      <c r="B48" s="104"/>
      <c r="C48" s="105"/>
    </row>
    <row r="49" spans="3:3" ht="18.600000000000001" thickTop="1" x14ac:dyDescent="0.3">
      <c r="C49" s="3"/>
    </row>
  </sheetData>
  <sheetProtection algorithmName="SHA-512" hashValue="ebNfIlle6SmpZ1xGf4Y4FNG+0n8aKuwk9acA0kq9U1R2WU5bwY/bwP44Y+UkEy9tsK8FJyvSa6rmdfcQGfAMew==" saltValue="uKFH6T77075fXgi5I/AKig==" spinCount="100000" sheet="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sheetPr>
  <dimension ref="A1:G56"/>
  <sheetViews>
    <sheetView view="pageBreakPreview" zoomScaleNormal="100" zoomScaleSheetLayoutView="100" workbookViewId="0">
      <selection activeCell="F9" sqref="F9"/>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thickBot="1" x14ac:dyDescent="0.35">
      <c r="A1" s="293" t="s">
        <v>66</v>
      </c>
      <c r="B1" s="294"/>
      <c r="C1" s="294"/>
      <c r="D1" s="294"/>
      <c r="E1" s="294"/>
      <c r="F1" s="294"/>
      <c r="G1" s="295"/>
    </row>
    <row r="2" spans="1:7" s="25" customFormat="1" ht="30" customHeight="1" thickBot="1" x14ac:dyDescent="0.25">
      <c r="A2" s="155" t="s">
        <v>42</v>
      </c>
      <c r="B2" s="156" t="str">
        <f>'[2]Original Items Condensed'!C8</f>
        <v>Code Number</v>
      </c>
      <c r="C2" s="156" t="s">
        <v>41</v>
      </c>
      <c r="D2" s="157" t="s">
        <v>40</v>
      </c>
      <c r="E2" s="157" t="s">
        <v>39</v>
      </c>
      <c r="F2" s="158" t="s">
        <v>38</v>
      </c>
      <c r="G2" s="159" t="s">
        <v>37</v>
      </c>
    </row>
    <row r="3" spans="1:7" s="25" customFormat="1" ht="24" customHeight="1" x14ac:dyDescent="0.3">
      <c r="A3" s="200">
        <v>1</v>
      </c>
      <c r="B3" s="200" t="s">
        <v>101</v>
      </c>
      <c r="C3" s="205" t="s">
        <v>102</v>
      </c>
      <c r="D3" s="200" t="s">
        <v>103</v>
      </c>
      <c r="E3" s="201">
        <v>0</v>
      </c>
      <c r="F3" s="203"/>
      <c r="G3" s="196">
        <f t="shared" ref="G3:G52" si="0">SUM(E3*F3)</f>
        <v>0</v>
      </c>
    </row>
    <row r="4" spans="1:7" s="25" customFormat="1" ht="24" customHeight="1" x14ac:dyDescent="0.3">
      <c r="A4" s="200">
        <v>2</v>
      </c>
      <c r="B4" s="200" t="s">
        <v>101</v>
      </c>
      <c r="C4" s="205" t="s">
        <v>104</v>
      </c>
      <c r="D4" s="200" t="s">
        <v>103</v>
      </c>
      <c r="E4" s="201">
        <v>355</v>
      </c>
      <c r="F4" s="203"/>
      <c r="G4" s="196">
        <f t="shared" si="0"/>
        <v>0</v>
      </c>
    </row>
    <row r="5" spans="1:7" s="25" customFormat="1" ht="24" customHeight="1" x14ac:dyDescent="0.3">
      <c r="A5" s="200">
        <v>3</v>
      </c>
      <c r="B5" s="200" t="s">
        <v>101</v>
      </c>
      <c r="C5" s="205" t="s">
        <v>105</v>
      </c>
      <c r="D5" s="200" t="s">
        <v>106</v>
      </c>
      <c r="E5" s="201">
        <v>37</v>
      </c>
      <c r="F5" s="203"/>
      <c r="G5" s="196">
        <f t="shared" si="0"/>
        <v>0</v>
      </c>
    </row>
    <row r="6" spans="1:7" s="25" customFormat="1" ht="24" customHeight="1" x14ac:dyDescent="0.3">
      <c r="A6" s="200">
        <v>4</v>
      </c>
      <c r="B6" s="200" t="s">
        <v>101</v>
      </c>
      <c r="C6" s="205" t="s">
        <v>107</v>
      </c>
      <c r="D6" s="200" t="s">
        <v>106</v>
      </c>
      <c r="E6" s="201">
        <v>85</v>
      </c>
      <c r="F6" s="203"/>
      <c r="G6" s="196">
        <f t="shared" si="0"/>
        <v>0</v>
      </c>
    </row>
    <row r="7" spans="1:7" s="25" customFormat="1" ht="24" customHeight="1" x14ac:dyDescent="0.3">
      <c r="A7" s="200">
        <v>5</v>
      </c>
      <c r="B7" s="200">
        <v>44000300</v>
      </c>
      <c r="C7" s="205" t="s">
        <v>108</v>
      </c>
      <c r="D7" s="200" t="s">
        <v>109</v>
      </c>
      <c r="E7" s="201">
        <v>158</v>
      </c>
      <c r="F7" s="203"/>
      <c r="G7" s="196">
        <f t="shared" si="0"/>
        <v>0</v>
      </c>
    </row>
    <row r="8" spans="1:7" s="25" customFormat="1" ht="24" customHeight="1" x14ac:dyDescent="0.3">
      <c r="A8" s="200">
        <v>6</v>
      </c>
      <c r="B8" s="200">
        <v>44000500</v>
      </c>
      <c r="C8" s="205" t="s">
        <v>110</v>
      </c>
      <c r="D8" s="200" t="s">
        <v>109</v>
      </c>
      <c r="E8" s="201">
        <v>142</v>
      </c>
      <c r="F8" s="203"/>
      <c r="G8" s="196">
        <f t="shared" si="0"/>
        <v>0</v>
      </c>
    </row>
    <row r="9" spans="1:7" s="25" customFormat="1" ht="24" customHeight="1" x14ac:dyDescent="0.3">
      <c r="A9" s="200">
        <v>7</v>
      </c>
      <c r="B9" s="200">
        <v>44000600</v>
      </c>
      <c r="C9" s="205" t="s">
        <v>111</v>
      </c>
      <c r="D9" s="200" t="s">
        <v>112</v>
      </c>
      <c r="E9" s="201">
        <v>997</v>
      </c>
      <c r="F9" s="203"/>
      <c r="G9" s="196">
        <f t="shared" si="0"/>
        <v>0</v>
      </c>
    </row>
    <row r="10" spans="1:7" s="25" customFormat="1" ht="24" customHeight="1" x14ac:dyDescent="0.3">
      <c r="A10" s="200">
        <v>8</v>
      </c>
      <c r="B10" s="200" t="s">
        <v>101</v>
      </c>
      <c r="C10" s="205" t="s">
        <v>113</v>
      </c>
      <c r="D10" s="200" t="s">
        <v>106</v>
      </c>
      <c r="E10" s="201">
        <v>1263</v>
      </c>
      <c r="F10" s="203"/>
      <c r="G10" s="196">
        <f t="shared" si="0"/>
        <v>0</v>
      </c>
    </row>
    <row r="11" spans="1:7" s="25" customFormat="1" ht="24" customHeight="1" x14ac:dyDescent="0.3">
      <c r="A11" s="200">
        <v>9</v>
      </c>
      <c r="B11" s="200" t="s">
        <v>101</v>
      </c>
      <c r="C11" s="205" t="s">
        <v>114</v>
      </c>
      <c r="D11" s="200" t="s">
        <v>112</v>
      </c>
      <c r="E11" s="201">
        <v>1546</v>
      </c>
      <c r="F11" s="203"/>
      <c r="G11" s="196">
        <f t="shared" si="0"/>
        <v>0</v>
      </c>
    </row>
    <row r="12" spans="1:7" s="25" customFormat="1" ht="24" customHeight="1" x14ac:dyDescent="0.3">
      <c r="A12" s="200">
        <v>10</v>
      </c>
      <c r="B12" s="200" t="s">
        <v>101</v>
      </c>
      <c r="C12" s="205" t="s">
        <v>115</v>
      </c>
      <c r="D12" s="200" t="s">
        <v>106</v>
      </c>
      <c r="E12" s="201">
        <v>91</v>
      </c>
      <c r="F12" s="203"/>
      <c r="G12" s="196">
        <f t="shared" si="0"/>
        <v>0</v>
      </c>
    </row>
    <row r="13" spans="1:7" s="25" customFormat="1" ht="24" customHeight="1" x14ac:dyDescent="0.3">
      <c r="A13" s="200">
        <v>11</v>
      </c>
      <c r="B13" s="200">
        <v>31101100</v>
      </c>
      <c r="C13" s="205" t="s">
        <v>116</v>
      </c>
      <c r="D13" s="200" t="s">
        <v>103</v>
      </c>
      <c r="E13" s="201">
        <v>229</v>
      </c>
      <c r="F13" s="203"/>
      <c r="G13" s="196">
        <f t="shared" si="0"/>
        <v>0</v>
      </c>
    </row>
    <row r="14" spans="1:7" s="25" customFormat="1" ht="24" customHeight="1" x14ac:dyDescent="0.3">
      <c r="A14" s="200">
        <v>12</v>
      </c>
      <c r="B14" s="200">
        <v>20800150</v>
      </c>
      <c r="C14" s="205" t="s">
        <v>117</v>
      </c>
      <c r="D14" s="200" t="s">
        <v>103</v>
      </c>
      <c r="E14" s="201">
        <v>19</v>
      </c>
      <c r="F14" s="203"/>
      <c r="G14" s="196">
        <f t="shared" si="0"/>
        <v>0</v>
      </c>
    </row>
    <row r="15" spans="1:7" s="25" customFormat="1" ht="24" customHeight="1" x14ac:dyDescent="0.3">
      <c r="A15" s="200">
        <v>13</v>
      </c>
      <c r="B15" s="200" t="s">
        <v>101</v>
      </c>
      <c r="C15" s="205" t="s">
        <v>118</v>
      </c>
      <c r="D15" s="200" t="s">
        <v>119</v>
      </c>
      <c r="E15" s="201">
        <v>90</v>
      </c>
      <c r="F15" s="203"/>
      <c r="G15" s="196">
        <f t="shared" si="0"/>
        <v>0</v>
      </c>
    </row>
    <row r="16" spans="1:7" s="25" customFormat="1" ht="24" customHeight="1" x14ac:dyDescent="0.3">
      <c r="A16" s="200">
        <v>14</v>
      </c>
      <c r="B16" s="200">
        <v>35300300</v>
      </c>
      <c r="C16" s="205" t="s">
        <v>120</v>
      </c>
      <c r="D16" s="200" t="s">
        <v>106</v>
      </c>
      <c r="E16" s="201">
        <v>37</v>
      </c>
      <c r="F16" s="203"/>
      <c r="G16" s="196">
        <f t="shared" si="0"/>
        <v>0</v>
      </c>
    </row>
    <row r="17" spans="1:7" s="25" customFormat="1" ht="24" customHeight="1" x14ac:dyDescent="0.3">
      <c r="A17" s="200">
        <v>15</v>
      </c>
      <c r="B17" s="200" t="s">
        <v>101</v>
      </c>
      <c r="C17" s="205" t="s">
        <v>121</v>
      </c>
      <c r="D17" s="200" t="s">
        <v>106</v>
      </c>
      <c r="E17" s="201">
        <v>0</v>
      </c>
      <c r="F17" s="203"/>
      <c r="G17" s="196">
        <f t="shared" si="0"/>
        <v>0</v>
      </c>
    </row>
    <row r="18" spans="1:7" s="25" customFormat="1" ht="24" customHeight="1" x14ac:dyDescent="0.3">
      <c r="A18" s="200">
        <v>16</v>
      </c>
      <c r="B18" s="200" t="s">
        <v>101</v>
      </c>
      <c r="C18" s="205" t="s">
        <v>122</v>
      </c>
      <c r="D18" s="200" t="s">
        <v>106</v>
      </c>
      <c r="E18" s="201">
        <v>1303</v>
      </c>
      <c r="F18" s="203"/>
      <c r="G18" s="196">
        <f t="shared" si="0"/>
        <v>0</v>
      </c>
    </row>
    <row r="19" spans="1:7" s="25" customFormat="1" ht="24" customHeight="1" x14ac:dyDescent="0.3">
      <c r="A19" s="200">
        <v>17</v>
      </c>
      <c r="B19" s="200" t="s">
        <v>101</v>
      </c>
      <c r="C19" s="205" t="s">
        <v>123</v>
      </c>
      <c r="D19" s="200" t="s">
        <v>106</v>
      </c>
      <c r="E19" s="201">
        <v>13</v>
      </c>
      <c r="F19" s="203"/>
      <c r="G19" s="196">
        <f t="shared" si="0"/>
        <v>0</v>
      </c>
    </row>
    <row r="20" spans="1:7" s="25" customFormat="1" ht="24" customHeight="1" x14ac:dyDescent="0.3">
      <c r="A20" s="200">
        <v>18</v>
      </c>
      <c r="B20" s="200" t="s">
        <v>101</v>
      </c>
      <c r="C20" s="205" t="s">
        <v>124</v>
      </c>
      <c r="D20" s="200" t="s">
        <v>112</v>
      </c>
      <c r="E20" s="201">
        <v>1546</v>
      </c>
      <c r="F20" s="203"/>
      <c r="G20" s="196">
        <f t="shared" si="0"/>
        <v>0</v>
      </c>
    </row>
    <row r="21" spans="1:7" s="25" customFormat="1" ht="24" customHeight="1" x14ac:dyDescent="0.3">
      <c r="A21" s="200">
        <v>19</v>
      </c>
      <c r="B21" s="200" t="s">
        <v>101</v>
      </c>
      <c r="C21" s="205" t="s">
        <v>125</v>
      </c>
      <c r="D21" s="200" t="s">
        <v>112</v>
      </c>
      <c r="E21" s="201">
        <v>347</v>
      </c>
      <c r="F21" s="203"/>
      <c r="G21" s="196">
        <f t="shared" si="0"/>
        <v>0</v>
      </c>
    </row>
    <row r="22" spans="1:7" s="25" customFormat="1" ht="24" customHeight="1" x14ac:dyDescent="0.3">
      <c r="A22" s="200">
        <v>20</v>
      </c>
      <c r="B22" s="200" t="s">
        <v>101</v>
      </c>
      <c r="C22" s="205" t="s">
        <v>126</v>
      </c>
      <c r="D22" s="200" t="s">
        <v>112</v>
      </c>
      <c r="E22" s="201">
        <v>0</v>
      </c>
      <c r="F22" s="203"/>
      <c r="G22" s="196">
        <f t="shared" si="0"/>
        <v>0</v>
      </c>
    </row>
    <row r="23" spans="1:7" s="25" customFormat="1" ht="24" customHeight="1" x14ac:dyDescent="0.3">
      <c r="A23" s="200">
        <v>21</v>
      </c>
      <c r="B23" s="200" t="s">
        <v>101</v>
      </c>
      <c r="C23" s="205" t="s">
        <v>127</v>
      </c>
      <c r="D23" s="200" t="s">
        <v>112</v>
      </c>
      <c r="E23" s="201">
        <v>777</v>
      </c>
      <c r="F23" s="203"/>
      <c r="G23" s="196">
        <f t="shared" si="0"/>
        <v>0</v>
      </c>
    </row>
    <row r="24" spans="1:7" s="25" customFormat="1" ht="24" customHeight="1" x14ac:dyDescent="0.3">
      <c r="A24" s="200">
        <v>22</v>
      </c>
      <c r="B24" s="200" t="s">
        <v>101</v>
      </c>
      <c r="C24" s="205" t="s">
        <v>128</v>
      </c>
      <c r="D24" s="200" t="s">
        <v>112</v>
      </c>
      <c r="E24" s="201">
        <v>220</v>
      </c>
      <c r="F24" s="203"/>
      <c r="G24" s="196">
        <f t="shared" si="0"/>
        <v>0</v>
      </c>
    </row>
    <row r="25" spans="1:7" s="25" customFormat="1" ht="24" customHeight="1" x14ac:dyDescent="0.3">
      <c r="A25" s="200">
        <v>23</v>
      </c>
      <c r="B25" s="200" t="s">
        <v>101</v>
      </c>
      <c r="C25" s="205" t="s">
        <v>129</v>
      </c>
      <c r="D25" s="200" t="s">
        <v>112</v>
      </c>
      <c r="E25" s="201">
        <v>0</v>
      </c>
      <c r="F25" s="203"/>
      <c r="G25" s="196">
        <f t="shared" si="0"/>
        <v>0</v>
      </c>
    </row>
    <row r="26" spans="1:7" s="25" customFormat="1" ht="24" customHeight="1" x14ac:dyDescent="0.3">
      <c r="A26" s="200">
        <v>24</v>
      </c>
      <c r="B26" s="200" t="s">
        <v>101</v>
      </c>
      <c r="C26" s="205" t="s">
        <v>130</v>
      </c>
      <c r="D26" s="200" t="s">
        <v>131</v>
      </c>
      <c r="E26" s="201">
        <v>220</v>
      </c>
      <c r="F26" s="203"/>
      <c r="G26" s="196">
        <f t="shared" si="0"/>
        <v>0</v>
      </c>
    </row>
    <row r="27" spans="1:7" s="25" customFormat="1" ht="24" customHeight="1" x14ac:dyDescent="0.3">
      <c r="A27" s="200">
        <v>25</v>
      </c>
      <c r="B27" s="200">
        <v>40600290</v>
      </c>
      <c r="C27" s="205" t="s">
        <v>132</v>
      </c>
      <c r="D27" s="200" t="s">
        <v>133</v>
      </c>
      <c r="E27" s="201">
        <v>15</v>
      </c>
      <c r="F27" s="203"/>
      <c r="G27" s="196">
        <f t="shared" si="0"/>
        <v>0</v>
      </c>
    </row>
    <row r="28" spans="1:7" s="25" customFormat="1" ht="24" customHeight="1" x14ac:dyDescent="0.3">
      <c r="A28" s="200">
        <v>26</v>
      </c>
      <c r="B28" s="200" t="s">
        <v>101</v>
      </c>
      <c r="C28" s="205" t="s">
        <v>134</v>
      </c>
      <c r="D28" s="200" t="s">
        <v>119</v>
      </c>
      <c r="E28" s="201">
        <v>13</v>
      </c>
      <c r="F28" s="203"/>
      <c r="G28" s="196">
        <f t="shared" si="0"/>
        <v>0</v>
      </c>
    </row>
    <row r="29" spans="1:7" s="25" customFormat="1" ht="24" customHeight="1" x14ac:dyDescent="0.3">
      <c r="A29" s="200">
        <v>27</v>
      </c>
      <c r="B29" s="200">
        <v>40604062</v>
      </c>
      <c r="C29" s="205" t="s">
        <v>135</v>
      </c>
      <c r="D29" s="200" t="s">
        <v>119</v>
      </c>
      <c r="E29" s="201">
        <v>0</v>
      </c>
      <c r="F29" s="203"/>
      <c r="G29" s="196">
        <f t="shared" si="0"/>
        <v>0</v>
      </c>
    </row>
    <row r="30" spans="1:7" s="25" customFormat="1" ht="24" customHeight="1" x14ac:dyDescent="0.3">
      <c r="A30" s="200">
        <v>28</v>
      </c>
      <c r="B30" s="200" t="s">
        <v>101</v>
      </c>
      <c r="C30" s="205" t="s">
        <v>136</v>
      </c>
      <c r="D30" s="200" t="s">
        <v>119</v>
      </c>
      <c r="E30" s="201">
        <v>7</v>
      </c>
      <c r="F30" s="203"/>
      <c r="G30" s="196">
        <f t="shared" si="0"/>
        <v>0</v>
      </c>
    </row>
    <row r="31" spans="1:7" s="25" customFormat="1" ht="24" customHeight="1" x14ac:dyDescent="0.3">
      <c r="A31" s="200">
        <v>29</v>
      </c>
      <c r="B31" s="200">
        <v>60600605</v>
      </c>
      <c r="C31" s="205" t="s">
        <v>137</v>
      </c>
      <c r="D31" s="200" t="s">
        <v>109</v>
      </c>
      <c r="E31" s="201">
        <v>158</v>
      </c>
      <c r="F31" s="203"/>
      <c r="G31" s="196">
        <f t="shared" si="0"/>
        <v>0</v>
      </c>
    </row>
    <row r="32" spans="1:7" s="25" customFormat="1" ht="24" customHeight="1" x14ac:dyDescent="0.3">
      <c r="A32" s="200">
        <v>30</v>
      </c>
      <c r="B32" s="200" t="s">
        <v>101</v>
      </c>
      <c r="C32" s="205" t="s">
        <v>138</v>
      </c>
      <c r="D32" s="200" t="s">
        <v>109</v>
      </c>
      <c r="E32" s="201">
        <v>96</v>
      </c>
      <c r="F32" s="203"/>
      <c r="G32" s="196">
        <f t="shared" si="0"/>
        <v>0</v>
      </c>
    </row>
    <row r="33" spans="1:7" s="25" customFormat="1" ht="24" customHeight="1" x14ac:dyDescent="0.3">
      <c r="A33" s="200">
        <v>31</v>
      </c>
      <c r="B33" s="200" t="s">
        <v>101</v>
      </c>
      <c r="C33" s="205" t="s">
        <v>139</v>
      </c>
      <c r="D33" s="200" t="s">
        <v>109</v>
      </c>
      <c r="E33" s="201">
        <v>46</v>
      </c>
      <c r="F33" s="203"/>
      <c r="G33" s="196">
        <f t="shared" si="0"/>
        <v>0</v>
      </c>
    </row>
    <row r="34" spans="1:7" s="25" customFormat="1" ht="24" customHeight="1" x14ac:dyDescent="0.3">
      <c r="A34" s="200">
        <v>32</v>
      </c>
      <c r="B34" s="200" t="s">
        <v>101</v>
      </c>
      <c r="C34" s="205" t="s">
        <v>140</v>
      </c>
      <c r="D34" s="200" t="s">
        <v>131</v>
      </c>
      <c r="E34" s="201">
        <v>0</v>
      </c>
      <c r="F34" s="203"/>
      <c r="G34" s="196">
        <f t="shared" si="0"/>
        <v>0</v>
      </c>
    </row>
    <row r="35" spans="1:7" s="25" customFormat="1" ht="24" customHeight="1" x14ac:dyDescent="0.3">
      <c r="A35" s="200">
        <v>33</v>
      </c>
      <c r="B35" s="200" t="s">
        <v>101</v>
      </c>
      <c r="C35" s="205" t="s">
        <v>141</v>
      </c>
      <c r="D35" s="200" t="s">
        <v>131</v>
      </c>
      <c r="E35" s="201">
        <v>0</v>
      </c>
      <c r="F35" s="203"/>
      <c r="G35" s="196">
        <f t="shared" si="0"/>
        <v>0</v>
      </c>
    </row>
    <row r="36" spans="1:7" s="25" customFormat="1" ht="24" customHeight="1" x14ac:dyDescent="0.3">
      <c r="A36" s="200">
        <v>34</v>
      </c>
      <c r="B36" s="200" t="s">
        <v>101</v>
      </c>
      <c r="C36" s="205" t="s">
        <v>142</v>
      </c>
      <c r="D36" s="200" t="s">
        <v>131</v>
      </c>
      <c r="E36" s="201">
        <v>0</v>
      </c>
      <c r="F36" s="203"/>
      <c r="G36" s="196">
        <f t="shared" si="0"/>
        <v>0</v>
      </c>
    </row>
    <row r="37" spans="1:7" s="25" customFormat="1" ht="24" customHeight="1" x14ac:dyDescent="0.3">
      <c r="A37" s="200">
        <v>35</v>
      </c>
      <c r="B37" s="200" t="s">
        <v>101</v>
      </c>
      <c r="C37" s="205" t="s">
        <v>143</v>
      </c>
      <c r="D37" s="200" t="s">
        <v>131</v>
      </c>
      <c r="E37" s="201">
        <v>3</v>
      </c>
      <c r="F37" s="203"/>
      <c r="G37" s="196">
        <f t="shared" si="0"/>
        <v>0</v>
      </c>
    </row>
    <row r="38" spans="1:7" s="25" customFormat="1" ht="24" customHeight="1" x14ac:dyDescent="0.3">
      <c r="A38" s="200">
        <v>36</v>
      </c>
      <c r="B38" s="200" t="s">
        <v>101</v>
      </c>
      <c r="C38" s="205" t="s">
        <v>144</v>
      </c>
      <c r="D38" s="200" t="s">
        <v>131</v>
      </c>
      <c r="E38" s="201">
        <v>3</v>
      </c>
      <c r="F38" s="203"/>
      <c r="G38" s="196">
        <f t="shared" si="0"/>
        <v>0</v>
      </c>
    </row>
    <row r="39" spans="1:7" s="25" customFormat="1" ht="24" customHeight="1" x14ac:dyDescent="0.3">
      <c r="A39" s="200">
        <v>37</v>
      </c>
      <c r="B39" s="200" t="s">
        <v>101</v>
      </c>
      <c r="C39" s="205" t="s">
        <v>145</v>
      </c>
      <c r="D39" s="200" t="s">
        <v>131</v>
      </c>
      <c r="E39" s="201">
        <v>1</v>
      </c>
      <c r="F39" s="203"/>
      <c r="G39" s="196">
        <f t="shared" si="0"/>
        <v>0</v>
      </c>
    </row>
    <row r="40" spans="1:7" s="25" customFormat="1" ht="24" customHeight="1" x14ac:dyDescent="0.3">
      <c r="A40" s="200">
        <v>38</v>
      </c>
      <c r="B40" s="200" t="s">
        <v>101</v>
      </c>
      <c r="C40" s="205" t="s">
        <v>146</v>
      </c>
      <c r="D40" s="200" t="s">
        <v>109</v>
      </c>
      <c r="E40" s="201">
        <v>165</v>
      </c>
      <c r="F40" s="203"/>
      <c r="G40" s="196">
        <f t="shared" si="0"/>
        <v>0</v>
      </c>
    </row>
    <row r="41" spans="1:7" s="25" customFormat="1" ht="24" customHeight="1" x14ac:dyDescent="0.3">
      <c r="A41" s="200">
        <v>39</v>
      </c>
      <c r="B41" s="200" t="s">
        <v>101</v>
      </c>
      <c r="C41" s="205" t="s">
        <v>147</v>
      </c>
      <c r="D41" s="200" t="s">
        <v>131</v>
      </c>
      <c r="E41" s="201">
        <v>2</v>
      </c>
      <c r="F41" s="203"/>
      <c r="G41" s="196">
        <f t="shared" si="0"/>
        <v>0</v>
      </c>
    </row>
    <row r="42" spans="1:7" s="25" customFormat="1" ht="24" customHeight="1" x14ac:dyDescent="0.3">
      <c r="A42" s="200">
        <v>40</v>
      </c>
      <c r="B42" s="200" t="s">
        <v>101</v>
      </c>
      <c r="C42" s="205" t="s">
        <v>148</v>
      </c>
      <c r="D42" s="200" t="s">
        <v>131</v>
      </c>
      <c r="E42" s="201">
        <v>0</v>
      </c>
      <c r="F42" s="203"/>
      <c r="G42" s="196">
        <f t="shared" si="0"/>
        <v>0</v>
      </c>
    </row>
    <row r="43" spans="1:7" s="25" customFormat="1" ht="24" customHeight="1" x14ac:dyDescent="0.3">
      <c r="A43" s="200">
        <v>41</v>
      </c>
      <c r="B43" s="200" t="s">
        <v>101</v>
      </c>
      <c r="C43" s="205" t="s">
        <v>149</v>
      </c>
      <c r="D43" s="200" t="s">
        <v>109</v>
      </c>
      <c r="E43" s="201">
        <v>0</v>
      </c>
      <c r="F43" s="203"/>
      <c r="G43" s="196">
        <f t="shared" si="0"/>
        <v>0</v>
      </c>
    </row>
    <row r="44" spans="1:7" s="25" customFormat="1" ht="24" customHeight="1" x14ac:dyDescent="0.3">
      <c r="A44" s="200">
        <v>42</v>
      </c>
      <c r="B44" s="200" t="s">
        <v>101</v>
      </c>
      <c r="C44" s="205" t="s">
        <v>150</v>
      </c>
      <c r="D44" s="200" t="s">
        <v>103</v>
      </c>
      <c r="E44" s="201">
        <v>2.2000000000000002</v>
      </c>
      <c r="F44" s="203"/>
      <c r="G44" s="196">
        <f t="shared" si="0"/>
        <v>0</v>
      </c>
    </row>
    <row r="45" spans="1:7" s="25" customFormat="1" ht="24" customHeight="1" x14ac:dyDescent="0.3">
      <c r="A45" s="200">
        <v>43</v>
      </c>
      <c r="B45" s="200" t="s">
        <v>101</v>
      </c>
      <c r="C45" s="205" t="s">
        <v>151</v>
      </c>
      <c r="D45" s="200" t="s">
        <v>106</v>
      </c>
      <c r="E45" s="201">
        <v>4</v>
      </c>
      <c r="F45" s="203"/>
      <c r="G45" s="196">
        <f t="shared" si="0"/>
        <v>0</v>
      </c>
    </row>
    <row r="46" spans="1:7" s="25" customFormat="1" ht="24" customHeight="1" x14ac:dyDescent="0.3">
      <c r="A46" s="200">
        <v>44</v>
      </c>
      <c r="B46" s="200" t="s">
        <v>101</v>
      </c>
      <c r="C46" s="205" t="s">
        <v>152</v>
      </c>
      <c r="D46" s="200" t="s">
        <v>112</v>
      </c>
      <c r="E46" s="201">
        <v>64</v>
      </c>
      <c r="F46" s="203"/>
      <c r="G46" s="196">
        <f t="shared" si="0"/>
        <v>0</v>
      </c>
    </row>
    <row r="47" spans="1:7" s="25" customFormat="1" ht="24" customHeight="1" x14ac:dyDescent="0.3">
      <c r="A47" s="200">
        <v>45</v>
      </c>
      <c r="B47" s="200" t="s">
        <v>101</v>
      </c>
      <c r="C47" s="205" t="s">
        <v>153</v>
      </c>
      <c r="D47" s="200" t="s">
        <v>131</v>
      </c>
      <c r="E47" s="201">
        <v>3</v>
      </c>
      <c r="F47" s="203"/>
      <c r="G47" s="196">
        <f t="shared" si="0"/>
        <v>0</v>
      </c>
    </row>
    <row r="48" spans="1:7" s="25" customFormat="1" ht="24" customHeight="1" x14ac:dyDescent="0.3">
      <c r="A48" s="200">
        <v>46</v>
      </c>
      <c r="B48" s="200" t="s">
        <v>101</v>
      </c>
      <c r="C48" s="205" t="s">
        <v>154</v>
      </c>
      <c r="D48" s="200" t="s">
        <v>109</v>
      </c>
      <c r="E48" s="201">
        <v>0</v>
      </c>
      <c r="F48" s="203"/>
      <c r="G48" s="196">
        <f t="shared" si="0"/>
        <v>0</v>
      </c>
    </row>
    <row r="49" spans="1:7" s="25" customFormat="1" ht="24" customHeight="1" x14ac:dyDescent="0.3">
      <c r="A49" s="200">
        <v>47</v>
      </c>
      <c r="B49" s="200" t="s">
        <v>101</v>
      </c>
      <c r="C49" s="205" t="s">
        <v>155</v>
      </c>
      <c r="D49" s="200" t="s">
        <v>109</v>
      </c>
      <c r="E49" s="201">
        <v>146</v>
      </c>
      <c r="F49" s="203"/>
      <c r="G49" s="196">
        <f t="shared" si="0"/>
        <v>0</v>
      </c>
    </row>
    <row r="50" spans="1:7" s="25" customFormat="1" ht="24" customHeight="1" x14ac:dyDescent="0.3">
      <c r="A50" s="200">
        <v>48</v>
      </c>
      <c r="B50" s="200" t="s">
        <v>101</v>
      </c>
      <c r="C50" s="205" t="s">
        <v>156</v>
      </c>
      <c r="D50" s="200" t="s">
        <v>109</v>
      </c>
      <c r="E50" s="201">
        <v>0</v>
      </c>
      <c r="F50" s="203"/>
      <c r="G50" s="196">
        <f t="shared" si="0"/>
        <v>0</v>
      </c>
    </row>
    <row r="51" spans="1:7" s="25" customFormat="1" ht="24" customHeight="1" x14ac:dyDescent="0.3">
      <c r="A51" s="200">
        <v>49</v>
      </c>
      <c r="B51" s="200" t="s">
        <v>101</v>
      </c>
      <c r="C51" s="205" t="s">
        <v>157</v>
      </c>
      <c r="D51" s="200" t="s">
        <v>109</v>
      </c>
      <c r="E51" s="201">
        <v>0</v>
      </c>
      <c r="F51" s="203"/>
      <c r="G51" s="196">
        <f t="shared" si="0"/>
        <v>0</v>
      </c>
    </row>
    <row r="52" spans="1:7" s="25" customFormat="1" ht="24" customHeight="1" x14ac:dyDescent="0.3">
      <c r="A52" s="200">
        <v>50</v>
      </c>
      <c r="B52" s="200" t="s">
        <v>101</v>
      </c>
      <c r="C52" s="205" t="s">
        <v>158</v>
      </c>
      <c r="D52" s="200" t="s">
        <v>109</v>
      </c>
      <c r="E52" s="201">
        <v>378</v>
      </c>
      <c r="F52" s="203"/>
      <c r="G52" s="196">
        <f t="shared" si="0"/>
        <v>0</v>
      </c>
    </row>
    <row r="53" spans="1:7" s="25" customFormat="1" ht="24" customHeight="1" thickBot="1" x14ac:dyDescent="0.35">
      <c r="A53" s="198">
        <v>51</v>
      </c>
      <c r="B53" s="296" t="s">
        <v>85</v>
      </c>
      <c r="C53" s="296"/>
      <c r="D53" s="296"/>
      <c r="E53" s="296"/>
      <c r="F53" s="296"/>
      <c r="G53" s="199">
        <f>SUM(G3:G46)</f>
        <v>0</v>
      </c>
    </row>
    <row r="54" spans="1:7" s="25" customFormat="1" ht="24" customHeight="1" x14ac:dyDescent="0.3">
      <c r="A54" s="41"/>
      <c r="B54" s="41"/>
      <c r="C54" s="42"/>
      <c r="D54" s="41"/>
      <c r="E54" s="41"/>
      <c r="F54" s="41"/>
      <c r="G54" s="41"/>
    </row>
    <row r="55" spans="1:7" s="25" customFormat="1" ht="24" customHeight="1" x14ac:dyDescent="0.3">
      <c r="A55" s="41"/>
      <c r="B55" s="41"/>
      <c r="C55" s="42"/>
      <c r="D55" s="41"/>
      <c r="E55" s="41"/>
      <c r="F55" s="41"/>
      <c r="G55" s="41"/>
    </row>
    <row r="56" spans="1:7" ht="24" customHeight="1" x14ac:dyDescent="0.3"/>
  </sheetData>
  <sheetProtection algorithmName="SHA-512" hashValue="nxMLTH1FvsBPtvOrFklSKh/xzxB2SmCwbVPrXasOP/aR55NfRaABMfrLf83AAp2c1VU2NsQOpzZbaePmmcyMRg==" saltValue="CNnioQAaNx/65UrklvHXCw==" spinCount="100000" sheet="1" selectLockedCells="1"/>
  <mergeCells count="2">
    <mergeCell ref="A1:G1"/>
    <mergeCell ref="B53:F53"/>
  </mergeCells>
  <pageMargins left="0.7" right="0.7" top="0.75" bottom="0.75" header="0.3" footer="0.3"/>
  <pageSetup scale="60" fitToWidth="0" fitToHeight="0" orientation="portrait" r:id="rId1"/>
  <rowBreaks count="1" manualBreakCount="1">
    <brk id="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I69"/>
  <sheetViews>
    <sheetView view="pageBreakPreview" zoomScaleNormal="100" zoomScaleSheetLayoutView="100" workbookViewId="0">
      <selection activeCell="F8" sqref="F8"/>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297" t="s">
        <v>67</v>
      </c>
      <c r="B1" s="298"/>
      <c r="C1" s="298"/>
      <c r="D1" s="298"/>
      <c r="E1" s="298"/>
      <c r="F1" s="298"/>
      <c r="G1" s="299"/>
    </row>
    <row r="2" spans="1:7" s="25" customFormat="1" ht="30" customHeight="1" x14ac:dyDescent="0.2">
      <c r="A2" s="144" t="s">
        <v>42</v>
      </c>
      <c r="B2" s="145" t="str">
        <f>'[2]Original Items Condensed'!C8</f>
        <v>Code Number</v>
      </c>
      <c r="C2" s="145" t="s">
        <v>41</v>
      </c>
      <c r="D2" s="146" t="s">
        <v>40</v>
      </c>
      <c r="E2" s="146" t="s">
        <v>39</v>
      </c>
      <c r="F2" s="147" t="s">
        <v>38</v>
      </c>
      <c r="G2" s="148" t="s">
        <v>37</v>
      </c>
    </row>
    <row r="3" spans="1:7" s="25" customFormat="1" ht="24" customHeight="1" x14ac:dyDescent="0.3">
      <c r="A3" s="200">
        <v>1</v>
      </c>
      <c r="B3" s="200" t="s">
        <v>101</v>
      </c>
      <c r="C3" s="205" t="s">
        <v>102</v>
      </c>
      <c r="D3" s="200" t="s">
        <v>103</v>
      </c>
      <c r="E3" s="201">
        <v>440</v>
      </c>
      <c r="F3" s="203"/>
      <c r="G3" s="196">
        <f t="shared" ref="G3:G52" si="0">SUM(E3*F3)</f>
        <v>0</v>
      </c>
    </row>
    <row r="4" spans="1:7" s="25" customFormat="1" ht="24" customHeight="1" x14ac:dyDescent="0.3">
      <c r="A4" s="200">
        <v>2</v>
      </c>
      <c r="B4" s="200" t="s">
        <v>101</v>
      </c>
      <c r="C4" s="205" t="s">
        <v>104</v>
      </c>
      <c r="D4" s="200" t="s">
        <v>103</v>
      </c>
      <c r="E4" s="201">
        <v>595.29999999999995</v>
      </c>
      <c r="F4" s="203"/>
      <c r="G4" s="196">
        <f t="shared" si="0"/>
        <v>0</v>
      </c>
    </row>
    <row r="5" spans="1:7" s="25" customFormat="1" ht="24" customHeight="1" x14ac:dyDescent="0.3">
      <c r="A5" s="200">
        <v>3</v>
      </c>
      <c r="B5" s="200" t="s">
        <v>101</v>
      </c>
      <c r="C5" s="205" t="s">
        <v>105</v>
      </c>
      <c r="D5" s="200" t="s">
        <v>106</v>
      </c>
      <c r="E5" s="201">
        <v>35</v>
      </c>
      <c r="F5" s="203"/>
      <c r="G5" s="196">
        <f t="shared" si="0"/>
        <v>0</v>
      </c>
    </row>
    <row r="6" spans="1:7" s="25" customFormat="1" ht="24" customHeight="1" x14ac:dyDescent="0.3">
      <c r="A6" s="200">
        <v>4</v>
      </c>
      <c r="B6" s="200" t="s">
        <v>101</v>
      </c>
      <c r="C6" s="205" t="s">
        <v>107</v>
      </c>
      <c r="D6" s="200" t="s">
        <v>106</v>
      </c>
      <c r="E6" s="201">
        <v>91</v>
      </c>
      <c r="F6" s="203"/>
      <c r="G6" s="196">
        <f t="shared" si="0"/>
        <v>0</v>
      </c>
    </row>
    <row r="7" spans="1:7" s="25" customFormat="1" ht="24" customHeight="1" x14ac:dyDescent="0.3">
      <c r="A7" s="200">
        <v>5</v>
      </c>
      <c r="B7" s="200">
        <v>44000300</v>
      </c>
      <c r="C7" s="205" t="s">
        <v>108</v>
      </c>
      <c r="D7" s="200" t="s">
        <v>109</v>
      </c>
      <c r="E7" s="201">
        <v>129</v>
      </c>
      <c r="F7" s="203"/>
      <c r="G7" s="196">
        <f t="shared" si="0"/>
        <v>0</v>
      </c>
    </row>
    <row r="8" spans="1:7" s="25" customFormat="1" ht="24" customHeight="1" x14ac:dyDescent="0.3">
      <c r="A8" s="200">
        <v>6</v>
      </c>
      <c r="B8" s="200">
        <v>44000500</v>
      </c>
      <c r="C8" s="205" t="s">
        <v>110</v>
      </c>
      <c r="D8" s="200" t="s">
        <v>109</v>
      </c>
      <c r="E8" s="201">
        <v>133</v>
      </c>
      <c r="F8" s="203"/>
      <c r="G8" s="196">
        <f t="shared" si="0"/>
        <v>0</v>
      </c>
    </row>
    <row r="9" spans="1:7" s="25" customFormat="1" ht="24" customHeight="1" x14ac:dyDescent="0.3">
      <c r="A9" s="200">
        <v>7</v>
      </c>
      <c r="B9" s="200">
        <v>44000600</v>
      </c>
      <c r="C9" s="205" t="s">
        <v>111</v>
      </c>
      <c r="D9" s="200" t="s">
        <v>112</v>
      </c>
      <c r="E9" s="201">
        <v>349</v>
      </c>
      <c r="F9" s="203"/>
      <c r="G9" s="196">
        <f t="shared" si="0"/>
        <v>0</v>
      </c>
    </row>
    <row r="10" spans="1:7" s="25" customFormat="1" ht="24" customHeight="1" x14ac:dyDescent="0.3">
      <c r="A10" s="200">
        <v>8</v>
      </c>
      <c r="B10" s="200" t="s">
        <v>101</v>
      </c>
      <c r="C10" s="205" t="s">
        <v>113</v>
      </c>
      <c r="D10" s="200" t="s">
        <v>106</v>
      </c>
      <c r="E10" s="201">
        <v>2393</v>
      </c>
      <c r="F10" s="203"/>
      <c r="G10" s="196">
        <f t="shared" si="0"/>
        <v>0</v>
      </c>
    </row>
    <row r="11" spans="1:7" s="25" customFormat="1" ht="24" customHeight="1" x14ac:dyDescent="0.3">
      <c r="A11" s="200">
        <v>9</v>
      </c>
      <c r="B11" s="200" t="s">
        <v>101</v>
      </c>
      <c r="C11" s="205" t="s">
        <v>114</v>
      </c>
      <c r="D11" s="200" t="s">
        <v>112</v>
      </c>
      <c r="E11" s="201">
        <v>1489</v>
      </c>
      <c r="F11" s="203"/>
      <c r="G11" s="196">
        <f t="shared" si="0"/>
        <v>0</v>
      </c>
    </row>
    <row r="12" spans="1:7" s="25" customFormat="1" ht="24" customHeight="1" x14ac:dyDescent="0.3">
      <c r="A12" s="200">
        <v>10</v>
      </c>
      <c r="B12" s="200" t="s">
        <v>101</v>
      </c>
      <c r="C12" s="205" t="s">
        <v>115</v>
      </c>
      <c r="D12" s="200" t="s">
        <v>106</v>
      </c>
      <c r="E12" s="201">
        <v>38</v>
      </c>
      <c r="F12" s="203"/>
      <c r="G12" s="196">
        <f t="shared" si="0"/>
        <v>0</v>
      </c>
    </row>
    <row r="13" spans="1:7" s="25" customFormat="1" ht="24" customHeight="1" x14ac:dyDescent="0.3">
      <c r="A13" s="200">
        <v>11</v>
      </c>
      <c r="B13" s="200">
        <v>31101100</v>
      </c>
      <c r="C13" s="205" t="s">
        <v>116</v>
      </c>
      <c r="D13" s="200" t="s">
        <v>103</v>
      </c>
      <c r="E13" s="201">
        <v>553</v>
      </c>
      <c r="F13" s="203"/>
      <c r="G13" s="196">
        <f t="shared" si="0"/>
        <v>0</v>
      </c>
    </row>
    <row r="14" spans="1:7" s="25" customFormat="1" ht="24" customHeight="1" x14ac:dyDescent="0.3">
      <c r="A14" s="200">
        <v>12</v>
      </c>
      <c r="B14" s="200">
        <v>20800150</v>
      </c>
      <c r="C14" s="205" t="s">
        <v>117</v>
      </c>
      <c r="D14" s="200" t="s">
        <v>103</v>
      </c>
      <c r="E14" s="201">
        <v>78.900000000000006</v>
      </c>
      <c r="F14" s="203"/>
      <c r="G14" s="196">
        <f t="shared" si="0"/>
        <v>0</v>
      </c>
    </row>
    <row r="15" spans="1:7" s="25" customFormat="1" ht="24" customHeight="1" x14ac:dyDescent="0.3">
      <c r="A15" s="200">
        <v>13</v>
      </c>
      <c r="B15" s="200" t="s">
        <v>101</v>
      </c>
      <c r="C15" s="205" t="s">
        <v>118</v>
      </c>
      <c r="D15" s="200" t="s">
        <v>119</v>
      </c>
      <c r="E15" s="201">
        <v>60</v>
      </c>
      <c r="F15" s="203"/>
      <c r="G15" s="196">
        <f t="shared" si="0"/>
        <v>0</v>
      </c>
    </row>
    <row r="16" spans="1:7" s="25" customFormat="1" ht="24" customHeight="1" x14ac:dyDescent="0.3">
      <c r="A16" s="200">
        <v>14</v>
      </c>
      <c r="B16" s="200">
        <v>35300300</v>
      </c>
      <c r="C16" s="205" t="s">
        <v>120</v>
      </c>
      <c r="D16" s="200" t="s">
        <v>106</v>
      </c>
      <c r="E16" s="201">
        <v>35</v>
      </c>
      <c r="F16" s="203"/>
      <c r="G16" s="196">
        <f t="shared" si="0"/>
        <v>0</v>
      </c>
    </row>
    <row r="17" spans="1:7" s="25" customFormat="1" ht="24" customHeight="1" x14ac:dyDescent="0.3">
      <c r="A17" s="200">
        <v>15</v>
      </c>
      <c r="B17" s="200" t="s">
        <v>101</v>
      </c>
      <c r="C17" s="205" t="s">
        <v>121</v>
      </c>
      <c r="D17" s="200" t="s">
        <v>106</v>
      </c>
      <c r="E17" s="201">
        <v>17.3</v>
      </c>
      <c r="F17" s="203"/>
      <c r="G17" s="196">
        <f t="shared" si="0"/>
        <v>0</v>
      </c>
    </row>
    <row r="18" spans="1:7" s="25" customFormat="1" ht="24" customHeight="1" x14ac:dyDescent="0.3">
      <c r="A18" s="200">
        <v>16</v>
      </c>
      <c r="B18" s="200" t="s">
        <v>101</v>
      </c>
      <c r="C18" s="205" t="s">
        <v>122</v>
      </c>
      <c r="D18" s="200" t="s">
        <v>106</v>
      </c>
      <c r="E18" s="201">
        <v>2445</v>
      </c>
      <c r="F18" s="203"/>
      <c r="G18" s="196">
        <f t="shared" si="0"/>
        <v>0</v>
      </c>
    </row>
    <row r="19" spans="1:7" s="25" customFormat="1" ht="24" customHeight="1" x14ac:dyDescent="0.3">
      <c r="A19" s="200">
        <v>17</v>
      </c>
      <c r="B19" s="200" t="s">
        <v>101</v>
      </c>
      <c r="C19" s="205" t="s">
        <v>123</v>
      </c>
      <c r="D19" s="200" t="s">
        <v>106</v>
      </c>
      <c r="E19" s="201">
        <v>0</v>
      </c>
      <c r="F19" s="203"/>
      <c r="G19" s="196">
        <f t="shared" si="0"/>
        <v>0</v>
      </c>
    </row>
    <row r="20" spans="1:7" s="25" customFormat="1" ht="24" customHeight="1" x14ac:dyDescent="0.3">
      <c r="A20" s="200">
        <v>18</v>
      </c>
      <c r="B20" s="200" t="s">
        <v>101</v>
      </c>
      <c r="C20" s="205" t="s">
        <v>124</v>
      </c>
      <c r="D20" s="200" t="s">
        <v>112</v>
      </c>
      <c r="E20" s="201">
        <v>1489</v>
      </c>
      <c r="F20" s="203"/>
      <c r="G20" s="196">
        <f t="shared" si="0"/>
        <v>0</v>
      </c>
    </row>
    <row r="21" spans="1:7" s="25" customFormat="1" ht="24" customHeight="1" x14ac:dyDescent="0.3">
      <c r="A21" s="200">
        <v>19</v>
      </c>
      <c r="B21" s="200" t="s">
        <v>101</v>
      </c>
      <c r="C21" s="205" t="s">
        <v>125</v>
      </c>
      <c r="D21" s="200" t="s">
        <v>112</v>
      </c>
      <c r="E21" s="201">
        <v>349</v>
      </c>
      <c r="F21" s="203"/>
      <c r="G21" s="196">
        <f t="shared" si="0"/>
        <v>0</v>
      </c>
    </row>
    <row r="22" spans="1:7" s="25" customFormat="1" ht="24" customHeight="1" x14ac:dyDescent="0.3">
      <c r="A22" s="200">
        <v>20</v>
      </c>
      <c r="B22" s="200" t="s">
        <v>101</v>
      </c>
      <c r="C22" s="205" t="s">
        <v>126</v>
      </c>
      <c r="D22" s="200" t="s">
        <v>112</v>
      </c>
      <c r="E22" s="201">
        <v>0</v>
      </c>
      <c r="F22" s="203"/>
      <c r="G22" s="196">
        <f t="shared" si="0"/>
        <v>0</v>
      </c>
    </row>
    <row r="23" spans="1:7" s="25" customFormat="1" ht="24" customHeight="1" x14ac:dyDescent="0.3">
      <c r="A23" s="200">
        <v>21</v>
      </c>
      <c r="B23" s="200" t="s">
        <v>101</v>
      </c>
      <c r="C23" s="205" t="s">
        <v>127</v>
      </c>
      <c r="D23" s="200" t="s">
        <v>112</v>
      </c>
      <c r="E23" s="201">
        <v>561</v>
      </c>
      <c r="F23" s="203"/>
      <c r="G23" s="196">
        <f t="shared" si="0"/>
        <v>0</v>
      </c>
    </row>
    <row r="24" spans="1:7" s="25" customFormat="1" ht="24" customHeight="1" x14ac:dyDescent="0.3">
      <c r="A24" s="200">
        <v>22</v>
      </c>
      <c r="B24" s="200" t="s">
        <v>101</v>
      </c>
      <c r="C24" s="205" t="s">
        <v>128</v>
      </c>
      <c r="D24" s="200" t="s">
        <v>112</v>
      </c>
      <c r="E24" s="201">
        <v>0</v>
      </c>
      <c r="F24" s="203"/>
      <c r="G24" s="196">
        <f t="shared" si="0"/>
        <v>0</v>
      </c>
    </row>
    <row r="25" spans="1:7" s="25" customFormat="1" ht="24" customHeight="1" x14ac:dyDescent="0.3">
      <c r="A25" s="200">
        <v>23</v>
      </c>
      <c r="B25" s="200" t="s">
        <v>101</v>
      </c>
      <c r="C25" s="205" t="s">
        <v>129</v>
      </c>
      <c r="D25" s="200" t="s">
        <v>112</v>
      </c>
      <c r="E25" s="201">
        <v>0</v>
      </c>
      <c r="F25" s="203"/>
      <c r="G25" s="196">
        <f t="shared" si="0"/>
        <v>0</v>
      </c>
    </row>
    <row r="26" spans="1:7" s="25" customFormat="1" ht="24" customHeight="1" x14ac:dyDescent="0.3">
      <c r="A26" s="200">
        <v>24</v>
      </c>
      <c r="B26" s="200" t="s">
        <v>101</v>
      </c>
      <c r="C26" s="205" t="s">
        <v>130</v>
      </c>
      <c r="D26" s="200" t="s">
        <v>131</v>
      </c>
      <c r="E26" s="201">
        <v>347</v>
      </c>
      <c r="F26" s="203"/>
      <c r="G26" s="196">
        <f t="shared" si="0"/>
        <v>0</v>
      </c>
    </row>
    <row r="27" spans="1:7" s="25" customFormat="1" ht="24" customHeight="1" x14ac:dyDescent="0.3">
      <c r="A27" s="200">
        <v>25</v>
      </c>
      <c r="B27" s="200">
        <v>40600290</v>
      </c>
      <c r="C27" s="205" t="s">
        <v>132</v>
      </c>
      <c r="D27" s="200" t="s">
        <v>133</v>
      </c>
      <c r="E27" s="201">
        <v>34</v>
      </c>
      <c r="F27" s="203"/>
      <c r="G27" s="196">
        <f t="shared" si="0"/>
        <v>0</v>
      </c>
    </row>
    <row r="28" spans="1:7" s="25" customFormat="1" ht="24" customHeight="1" x14ac:dyDescent="0.3">
      <c r="A28" s="200">
        <v>26</v>
      </c>
      <c r="B28" s="200" t="s">
        <v>101</v>
      </c>
      <c r="C28" s="205" t="s">
        <v>134</v>
      </c>
      <c r="D28" s="200" t="s">
        <v>119</v>
      </c>
      <c r="E28" s="201">
        <v>7</v>
      </c>
      <c r="F28" s="203"/>
      <c r="G28" s="196">
        <f t="shared" si="0"/>
        <v>0</v>
      </c>
    </row>
    <row r="29" spans="1:7" s="25" customFormat="1" ht="24" customHeight="1" x14ac:dyDescent="0.3">
      <c r="A29" s="200">
        <v>27</v>
      </c>
      <c r="B29" s="200">
        <v>40604062</v>
      </c>
      <c r="C29" s="205" t="s">
        <v>135</v>
      </c>
      <c r="D29" s="200" t="s">
        <v>119</v>
      </c>
      <c r="E29" s="201">
        <v>1</v>
      </c>
      <c r="F29" s="203"/>
      <c r="G29" s="196">
        <f t="shared" si="0"/>
        <v>0</v>
      </c>
    </row>
    <row r="30" spans="1:7" s="25" customFormat="1" ht="24" customHeight="1" x14ac:dyDescent="0.3">
      <c r="A30" s="200">
        <v>28</v>
      </c>
      <c r="B30" s="200" t="s">
        <v>101</v>
      </c>
      <c r="C30" s="205" t="s">
        <v>136</v>
      </c>
      <c r="D30" s="200" t="s">
        <v>119</v>
      </c>
      <c r="E30" s="201">
        <v>5</v>
      </c>
      <c r="F30" s="203"/>
      <c r="G30" s="196">
        <f t="shared" si="0"/>
        <v>0</v>
      </c>
    </row>
    <row r="31" spans="1:7" s="25" customFormat="1" ht="24" customHeight="1" x14ac:dyDescent="0.3">
      <c r="A31" s="200">
        <v>29</v>
      </c>
      <c r="B31" s="200">
        <v>60600605</v>
      </c>
      <c r="C31" s="205" t="s">
        <v>137</v>
      </c>
      <c r="D31" s="200" t="s">
        <v>109</v>
      </c>
      <c r="E31" s="201">
        <v>150</v>
      </c>
      <c r="F31" s="203"/>
      <c r="G31" s="196">
        <f t="shared" si="0"/>
        <v>0</v>
      </c>
    </row>
    <row r="32" spans="1:7" s="25" customFormat="1" ht="24" customHeight="1" x14ac:dyDescent="0.3">
      <c r="A32" s="200">
        <v>30</v>
      </c>
      <c r="B32" s="200" t="s">
        <v>101</v>
      </c>
      <c r="C32" s="205" t="s">
        <v>138</v>
      </c>
      <c r="D32" s="200" t="s">
        <v>109</v>
      </c>
      <c r="E32" s="201">
        <v>78</v>
      </c>
      <c r="F32" s="203"/>
      <c r="G32" s="196">
        <f t="shared" si="0"/>
        <v>0</v>
      </c>
    </row>
    <row r="33" spans="1:7" s="25" customFormat="1" ht="24" customHeight="1" x14ac:dyDescent="0.3">
      <c r="A33" s="200">
        <v>31</v>
      </c>
      <c r="B33" s="200" t="s">
        <v>101</v>
      </c>
      <c r="C33" s="205" t="s">
        <v>139</v>
      </c>
      <c r="D33" s="200" t="s">
        <v>109</v>
      </c>
      <c r="E33" s="201">
        <v>55</v>
      </c>
      <c r="F33" s="203"/>
      <c r="G33" s="196">
        <f t="shared" si="0"/>
        <v>0</v>
      </c>
    </row>
    <row r="34" spans="1:7" s="25" customFormat="1" ht="24" customHeight="1" x14ac:dyDescent="0.3">
      <c r="A34" s="200">
        <v>32</v>
      </c>
      <c r="B34" s="200" t="s">
        <v>101</v>
      </c>
      <c r="C34" s="205" t="s">
        <v>140</v>
      </c>
      <c r="D34" s="200" t="s">
        <v>131</v>
      </c>
      <c r="E34" s="201">
        <v>0</v>
      </c>
      <c r="F34" s="203"/>
      <c r="G34" s="196">
        <f t="shared" si="0"/>
        <v>0</v>
      </c>
    </row>
    <row r="35" spans="1:7" s="25" customFormat="1" ht="24" customHeight="1" x14ac:dyDescent="0.3">
      <c r="A35" s="200">
        <v>33</v>
      </c>
      <c r="B35" s="200" t="s">
        <v>101</v>
      </c>
      <c r="C35" s="205" t="s">
        <v>141</v>
      </c>
      <c r="D35" s="200" t="s">
        <v>131</v>
      </c>
      <c r="E35" s="201">
        <v>1</v>
      </c>
      <c r="F35" s="203"/>
      <c r="G35" s="196">
        <f t="shared" si="0"/>
        <v>0</v>
      </c>
    </row>
    <row r="36" spans="1:7" s="25" customFormat="1" ht="24" customHeight="1" x14ac:dyDescent="0.3">
      <c r="A36" s="200">
        <v>34</v>
      </c>
      <c r="B36" s="200" t="s">
        <v>101</v>
      </c>
      <c r="C36" s="205" t="s">
        <v>142</v>
      </c>
      <c r="D36" s="200" t="s">
        <v>131</v>
      </c>
      <c r="E36" s="201">
        <v>1</v>
      </c>
      <c r="F36" s="203"/>
      <c r="G36" s="196">
        <f t="shared" si="0"/>
        <v>0</v>
      </c>
    </row>
    <row r="37" spans="1:7" s="25" customFormat="1" ht="24" customHeight="1" x14ac:dyDescent="0.3">
      <c r="A37" s="200">
        <v>35</v>
      </c>
      <c r="B37" s="200" t="s">
        <v>101</v>
      </c>
      <c r="C37" s="205" t="s">
        <v>143</v>
      </c>
      <c r="D37" s="200" t="s">
        <v>131</v>
      </c>
      <c r="E37" s="201">
        <v>2</v>
      </c>
      <c r="F37" s="203"/>
      <c r="G37" s="196">
        <f t="shared" si="0"/>
        <v>0</v>
      </c>
    </row>
    <row r="38" spans="1:7" s="25" customFormat="1" ht="24" customHeight="1" x14ac:dyDescent="0.3">
      <c r="A38" s="200">
        <v>36</v>
      </c>
      <c r="B38" s="200" t="s">
        <v>101</v>
      </c>
      <c r="C38" s="205" t="s">
        <v>144</v>
      </c>
      <c r="D38" s="200" t="s">
        <v>131</v>
      </c>
      <c r="E38" s="201">
        <v>0</v>
      </c>
      <c r="F38" s="203"/>
      <c r="G38" s="196">
        <f t="shared" si="0"/>
        <v>0</v>
      </c>
    </row>
    <row r="39" spans="1:7" s="25" customFormat="1" ht="24" customHeight="1" x14ac:dyDescent="0.3">
      <c r="A39" s="200">
        <v>37</v>
      </c>
      <c r="B39" s="200" t="s">
        <v>101</v>
      </c>
      <c r="C39" s="205" t="s">
        <v>145</v>
      </c>
      <c r="D39" s="200" t="s">
        <v>131</v>
      </c>
      <c r="E39" s="201">
        <v>1</v>
      </c>
      <c r="F39" s="203"/>
      <c r="G39" s="196">
        <f t="shared" si="0"/>
        <v>0</v>
      </c>
    </row>
    <row r="40" spans="1:7" s="25" customFormat="1" ht="24" customHeight="1" x14ac:dyDescent="0.3">
      <c r="A40" s="200">
        <v>38</v>
      </c>
      <c r="B40" s="200" t="s">
        <v>101</v>
      </c>
      <c r="C40" s="205" t="s">
        <v>146</v>
      </c>
      <c r="D40" s="200" t="s">
        <v>109</v>
      </c>
      <c r="E40" s="201">
        <v>318</v>
      </c>
      <c r="F40" s="203"/>
      <c r="G40" s="196">
        <f t="shared" si="0"/>
        <v>0</v>
      </c>
    </row>
    <row r="41" spans="1:7" s="25" customFormat="1" ht="24" customHeight="1" x14ac:dyDescent="0.3">
      <c r="A41" s="200">
        <v>39</v>
      </c>
      <c r="B41" s="200" t="s">
        <v>101</v>
      </c>
      <c r="C41" s="205" t="s">
        <v>147</v>
      </c>
      <c r="D41" s="200" t="s">
        <v>131</v>
      </c>
      <c r="E41" s="201">
        <v>1</v>
      </c>
      <c r="F41" s="203"/>
      <c r="G41" s="196">
        <f t="shared" si="0"/>
        <v>0</v>
      </c>
    </row>
    <row r="42" spans="1:7" s="25" customFormat="1" ht="24" customHeight="1" x14ac:dyDescent="0.3">
      <c r="A42" s="200">
        <v>40</v>
      </c>
      <c r="B42" s="200" t="s">
        <v>101</v>
      </c>
      <c r="C42" s="205" t="s">
        <v>148</v>
      </c>
      <c r="D42" s="200" t="s">
        <v>131</v>
      </c>
      <c r="E42" s="201">
        <v>1</v>
      </c>
      <c r="F42" s="203"/>
      <c r="G42" s="196">
        <f t="shared" si="0"/>
        <v>0</v>
      </c>
    </row>
    <row r="43" spans="1:7" s="25" customFormat="1" ht="24" customHeight="1" x14ac:dyDescent="0.3">
      <c r="A43" s="200">
        <v>41</v>
      </c>
      <c r="B43" s="200" t="s">
        <v>101</v>
      </c>
      <c r="C43" s="205" t="s">
        <v>149</v>
      </c>
      <c r="D43" s="200" t="s">
        <v>109</v>
      </c>
      <c r="E43" s="201">
        <v>0</v>
      </c>
      <c r="F43" s="203"/>
      <c r="G43" s="196">
        <f t="shared" si="0"/>
        <v>0</v>
      </c>
    </row>
    <row r="44" spans="1:7" s="25" customFormat="1" ht="24" customHeight="1" x14ac:dyDescent="0.3">
      <c r="A44" s="200">
        <v>42</v>
      </c>
      <c r="B44" s="200" t="s">
        <v>101</v>
      </c>
      <c r="C44" s="205" t="s">
        <v>150</v>
      </c>
      <c r="D44" s="200" t="s">
        <v>103</v>
      </c>
      <c r="E44" s="201">
        <v>14</v>
      </c>
      <c r="F44" s="203"/>
      <c r="G44" s="196">
        <f t="shared" si="0"/>
        <v>0</v>
      </c>
    </row>
    <row r="45" spans="1:7" s="25" customFormat="1" ht="24" customHeight="1" x14ac:dyDescent="0.3">
      <c r="A45" s="200">
        <v>43</v>
      </c>
      <c r="B45" s="200" t="s">
        <v>101</v>
      </c>
      <c r="C45" s="205" t="s">
        <v>151</v>
      </c>
      <c r="D45" s="200" t="s">
        <v>106</v>
      </c>
      <c r="E45" s="201">
        <v>23</v>
      </c>
      <c r="F45" s="203"/>
      <c r="G45" s="196">
        <f t="shared" si="0"/>
        <v>0</v>
      </c>
    </row>
    <row r="46" spans="1:7" s="25" customFormat="1" ht="24" customHeight="1" x14ac:dyDescent="0.3">
      <c r="A46" s="200">
        <v>44</v>
      </c>
      <c r="B46" s="200" t="s">
        <v>101</v>
      </c>
      <c r="C46" s="205" t="s">
        <v>152</v>
      </c>
      <c r="D46" s="200" t="s">
        <v>112</v>
      </c>
      <c r="E46" s="201">
        <v>64</v>
      </c>
      <c r="F46" s="203"/>
      <c r="G46" s="196">
        <f t="shared" si="0"/>
        <v>0</v>
      </c>
    </row>
    <row r="47" spans="1:7" s="25" customFormat="1" ht="24" customHeight="1" x14ac:dyDescent="0.3">
      <c r="A47" s="200">
        <v>45</v>
      </c>
      <c r="B47" s="200" t="s">
        <v>101</v>
      </c>
      <c r="C47" s="205" t="s">
        <v>153</v>
      </c>
      <c r="D47" s="200" t="s">
        <v>131</v>
      </c>
      <c r="E47" s="201">
        <v>6</v>
      </c>
      <c r="F47" s="203"/>
      <c r="G47" s="196">
        <f t="shared" si="0"/>
        <v>0</v>
      </c>
    </row>
    <row r="48" spans="1:7" s="25" customFormat="1" ht="24" customHeight="1" x14ac:dyDescent="0.3">
      <c r="A48" s="200">
        <v>46</v>
      </c>
      <c r="B48" s="200" t="s">
        <v>101</v>
      </c>
      <c r="C48" s="205" t="s">
        <v>154</v>
      </c>
      <c r="D48" s="200" t="s">
        <v>109</v>
      </c>
      <c r="E48" s="201">
        <v>12.7</v>
      </c>
      <c r="F48" s="203"/>
      <c r="G48" s="196">
        <f t="shared" si="0"/>
        <v>0</v>
      </c>
    </row>
    <row r="49" spans="1:9" s="25" customFormat="1" ht="24" customHeight="1" x14ac:dyDescent="0.3">
      <c r="A49" s="200">
        <v>47</v>
      </c>
      <c r="B49" s="200" t="s">
        <v>101</v>
      </c>
      <c r="C49" s="205" t="s">
        <v>155</v>
      </c>
      <c r="D49" s="200" t="s">
        <v>109</v>
      </c>
      <c r="E49" s="201">
        <v>299</v>
      </c>
      <c r="F49" s="203"/>
      <c r="G49" s="196">
        <f t="shared" si="0"/>
        <v>0</v>
      </c>
    </row>
    <row r="50" spans="1:9" s="25" customFormat="1" ht="24" customHeight="1" x14ac:dyDescent="0.3">
      <c r="A50" s="200">
        <v>48</v>
      </c>
      <c r="B50" s="200" t="s">
        <v>101</v>
      </c>
      <c r="C50" s="205" t="s">
        <v>156</v>
      </c>
      <c r="D50" s="200" t="s">
        <v>109</v>
      </c>
      <c r="E50" s="201">
        <v>0</v>
      </c>
      <c r="F50" s="203"/>
      <c r="G50" s="196">
        <f t="shared" si="0"/>
        <v>0</v>
      </c>
    </row>
    <row r="51" spans="1:9" s="25" customFormat="1" ht="24" customHeight="1" x14ac:dyDescent="0.3">
      <c r="A51" s="200">
        <v>49</v>
      </c>
      <c r="B51" s="200" t="s">
        <v>101</v>
      </c>
      <c r="C51" s="205" t="s">
        <v>157</v>
      </c>
      <c r="D51" s="200" t="s">
        <v>109</v>
      </c>
      <c r="E51" s="201">
        <v>0</v>
      </c>
      <c r="F51" s="203"/>
      <c r="G51" s="196">
        <f t="shared" si="0"/>
        <v>0</v>
      </c>
    </row>
    <row r="52" spans="1:9" s="25" customFormat="1" ht="24" customHeight="1" x14ac:dyDescent="0.3">
      <c r="A52" s="200">
        <v>50</v>
      </c>
      <c r="B52" s="200" t="s">
        <v>101</v>
      </c>
      <c r="C52" s="205" t="s">
        <v>158</v>
      </c>
      <c r="D52" s="200" t="s">
        <v>109</v>
      </c>
      <c r="E52" s="201">
        <v>0</v>
      </c>
      <c r="F52" s="203"/>
      <c r="G52" s="196">
        <f t="shared" si="0"/>
        <v>0</v>
      </c>
    </row>
    <row r="53" spans="1:9" ht="16.2" thickBot="1" x14ac:dyDescent="0.35">
      <c r="A53" s="149">
        <v>51</v>
      </c>
      <c r="B53" s="300" t="s">
        <v>86</v>
      </c>
      <c r="C53" s="301"/>
      <c r="D53" s="301"/>
      <c r="E53" s="301"/>
      <c r="F53" s="302"/>
      <c r="G53" s="206">
        <f>SUM(G3:G52)</f>
        <v>0</v>
      </c>
      <c r="H53" s="197"/>
      <c r="I53" s="197"/>
    </row>
    <row r="54" spans="1:9" x14ac:dyDescent="0.3">
      <c r="A54" s="41"/>
      <c r="B54" s="41"/>
      <c r="C54" s="42"/>
      <c r="D54" s="41"/>
      <c r="E54" s="41"/>
      <c r="F54" s="41"/>
      <c r="G54" s="41"/>
      <c r="H54" s="197"/>
      <c r="I54" s="197"/>
    </row>
    <row r="55" spans="1:9" x14ac:dyDescent="0.3">
      <c r="A55" s="41"/>
      <c r="B55" s="41"/>
      <c r="C55" s="42"/>
      <c r="D55" s="41"/>
      <c r="E55" s="41"/>
      <c r="F55" s="41"/>
      <c r="G55" s="41"/>
      <c r="H55" s="197"/>
      <c r="I55" s="197"/>
    </row>
    <row r="56" spans="1:9" x14ac:dyDescent="0.3">
      <c r="H56" s="197"/>
      <c r="I56" s="197"/>
    </row>
    <row r="57" spans="1:9" x14ac:dyDescent="0.3">
      <c r="H57" s="197"/>
      <c r="I57" s="197"/>
    </row>
    <row r="58" spans="1:9" x14ac:dyDescent="0.3">
      <c r="H58" s="197"/>
      <c r="I58" s="197"/>
    </row>
    <row r="59" spans="1:9" s="25" customFormat="1" ht="24" customHeight="1" x14ac:dyDescent="0.3">
      <c r="A59" s="26"/>
      <c r="B59" s="26"/>
      <c r="C59" s="27"/>
      <c r="D59" s="26"/>
      <c r="E59" s="26"/>
      <c r="F59" s="26"/>
      <c r="G59" s="26"/>
    </row>
    <row r="60" spans="1:9" s="25" customFormat="1" ht="24" customHeight="1" x14ac:dyDescent="0.3">
      <c r="A60" s="26"/>
      <c r="B60" s="26"/>
      <c r="C60" s="27"/>
      <c r="D60" s="26"/>
      <c r="E60" s="26"/>
      <c r="F60" s="26"/>
      <c r="G60" s="26"/>
    </row>
    <row r="61" spans="1:9" s="25" customFormat="1" ht="24" customHeight="1" x14ac:dyDescent="0.3">
      <c r="A61" s="26"/>
      <c r="B61" s="26"/>
      <c r="C61" s="27"/>
      <c r="D61" s="26"/>
      <c r="E61" s="26"/>
      <c r="F61" s="26"/>
      <c r="G61" s="26"/>
    </row>
    <row r="62" spans="1:9" s="25" customFormat="1" ht="24" customHeight="1" x14ac:dyDescent="0.3">
      <c r="A62" s="26"/>
      <c r="B62" s="26"/>
      <c r="C62" s="27"/>
      <c r="D62" s="26"/>
      <c r="E62" s="26"/>
      <c r="F62" s="26"/>
      <c r="G62" s="26"/>
    </row>
    <row r="63" spans="1:9" s="25" customFormat="1" ht="24" customHeight="1" x14ac:dyDescent="0.3">
      <c r="A63" s="26"/>
      <c r="B63" s="26"/>
      <c r="C63" s="27"/>
      <c r="D63" s="26"/>
      <c r="E63" s="26"/>
      <c r="F63" s="26"/>
      <c r="G63" s="26"/>
    </row>
    <row r="64" spans="1:9" s="25" customFormat="1" ht="24" customHeight="1" x14ac:dyDescent="0.3">
      <c r="A64" s="26"/>
      <c r="B64" s="26"/>
      <c r="C64" s="27"/>
      <c r="D64" s="26"/>
      <c r="E64" s="26"/>
      <c r="F64" s="26"/>
      <c r="G64" s="26"/>
    </row>
    <row r="65" spans="1:7" s="25" customFormat="1" ht="24" customHeight="1" x14ac:dyDescent="0.3">
      <c r="A65" s="26"/>
      <c r="B65" s="26"/>
      <c r="C65" s="27"/>
      <c r="D65" s="26"/>
      <c r="E65" s="26"/>
      <c r="F65" s="26"/>
      <c r="G65" s="26"/>
    </row>
    <row r="66" spans="1:7" s="25" customFormat="1" ht="24" customHeight="1" x14ac:dyDescent="0.3">
      <c r="A66" s="26"/>
      <c r="B66" s="26"/>
      <c r="C66" s="27"/>
      <c r="D66" s="26"/>
      <c r="E66" s="26"/>
      <c r="F66" s="26"/>
      <c r="G66" s="26"/>
    </row>
    <row r="67" spans="1:7" s="25" customFormat="1" ht="24" customHeight="1" x14ac:dyDescent="0.3">
      <c r="A67" s="26"/>
      <c r="B67" s="26"/>
      <c r="C67" s="27"/>
      <c r="D67" s="26"/>
      <c r="E67" s="26"/>
      <c r="F67" s="26"/>
      <c r="G67" s="26"/>
    </row>
    <row r="68" spans="1:7" s="25" customFormat="1" ht="24" customHeight="1" x14ac:dyDescent="0.3">
      <c r="A68" s="26"/>
      <c r="B68" s="26"/>
      <c r="C68" s="27"/>
      <c r="D68" s="26"/>
      <c r="E68" s="26"/>
      <c r="F68" s="26"/>
      <c r="G68" s="26"/>
    </row>
    <row r="69" spans="1:7" ht="24" customHeight="1" x14ac:dyDescent="0.3"/>
  </sheetData>
  <sheetProtection algorithmName="SHA-512" hashValue="u8RIAGuopCYnAUWmK1pIk1mCL0RKOsdTG7VCHUh7RSgdhrldUak71HwiLPEBjAqLBF/dRWMnPZkmvnB1GoXctw==" saltValue="Q7fkc4blK+5d8xJTioZ4Qg==" spinCount="100000" sheet="1" selectLockedCells="1"/>
  <mergeCells count="2">
    <mergeCell ref="A1:G1"/>
    <mergeCell ref="B53:F53"/>
  </mergeCells>
  <pageMargins left="0.7" right="0.7" top="0.75" bottom="0.75" header="0.3" footer="0.3"/>
  <pageSetup scale="60" fitToWidth="0" fitToHeight="0" orientation="portrait" r:id="rId1"/>
  <rowBreaks count="1" manualBreakCount="1">
    <brk id="3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642F-B7BE-4429-85BB-2E00C655D31B}">
  <sheetPr>
    <tabColor theme="7" tint="-0.499984740745262"/>
  </sheetPr>
  <dimension ref="A1:G62"/>
  <sheetViews>
    <sheetView view="pageBreakPreview" zoomScaleNormal="100" zoomScaleSheetLayoutView="100" workbookViewId="0">
      <selection activeCell="F9" sqref="F9"/>
    </sheetView>
  </sheetViews>
  <sheetFormatPr defaultRowHeight="14.4" x14ac:dyDescent="0.3"/>
  <cols>
    <col min="1" max="1" width="9.77734375" style="26" customWidth="1"/>
    <col min="2" max="2" width="15.77734375" style="26" customWidth="1"/>
    <col min="3" max="3" width="63.33203125" style="27" customWidth="1"/>
    <col min="4" max="4" width="14.77734375" style="26" customWidth="1"/>
    <col min="5" max="6" width="10.77734375" style="26" customWidth="1"/>
    <col min="7" max="7" width="25.77734375" style="26" customWidth="1"/>
  </cols>
  <sheetData>
    <row r="1" spans="1:7" ht="105" customHeight="1" x14ac:dyDescent="0.3">
      <c r="A1" s="303" t="s">
        <v>68</v>
      </c>
      <c r="B1" s="304"/>
      <c r="C1" s="304"/>
      <c r="D1" s="304"/>
      <c r="E1" s="304"/>
      <c r="F1" s="304"/>
      <c r="G1" s="305"/>
    </row>
    <row r="2" spans="1:7" s="25" customFormat="1" ht="30" customHeight="1" x14ac:dyDescent="0.2">
      <c r="A2" s="150" t="s">
        <v>42</v>
      </c>
      <c r="B2" s="151" t="str">
        <f>'[2]Original Items Condensed'!C8</f>
        <v>Code Number</v>
      </c>
      <c r="C2" s="151" t="s">
        <v>41</v>
      </c>
      <c r="D2" s="152" t="s">
        <v>40</v>
      </c>
      <c r="E2" s="152" t="s">
        <v>39</v>
      </c>
      <c r="F2" s="153" t="s">
        <v>38</v>
      </c>
      <c r="G2" s="154" t="s">
        <v>37</v>
      </c>
    </row>
    <row r="3" spans="1:7" s="25" customFormat="1" ht="24" customHeight="1" x14ac:dyDescent="0.3">
      <c r="A3" s="200">
        <v>1</v>
      </c>
      <c r="B3" s="200" t="s">
        <v>101</v>
      </c>
      <c r="C3" s="205" t="s">
        <v>102</v>
      </c>
      <c r="D3" s="200" t="s">
        <v>103</v>
      </c>
      <c r="E3" s="201">
        <v>0</v>
      </c>
      <c r="F3" s="203"/>
      <c r="G3" s="196">
        <f t="shared" ref="G3:G34" si="0">SUM(E3*F3)</f>
        <v>0</v>
      </c>
    </row>
    <row r="4" spans="1:7" s="25" customFormat="1" ht="24" customHeight="1" x14ac:dyDescent="0.3">
      <c r="A4" s="200">
        <v>2</v>
      </c>
      <c r="B4" s="200" t="s">
        <v>101</v>
      </c>
      <c r="C4" s="205" t="s">
        <v>104</v>
      </c>
      <c r="D4" s="200" t="s">
        <v>103</v>
      </c>
      <c r="E4" s="201">
        <v>57</v>
      </c>
      <c r="F4" s="203"/>
      <c r="G4" s="196">
        <f t="shared" si="0"/>
        <v>0</v>
      </c>
    </row>
    <row r="5" spans="1:7" s="25" customFormat="1" ht="24" customHeight="1" x14ac:dyDescent="0.3">
      <c r="A5" s="200">
        <v>3</v>
      </c>
      <c r="B5" s="200" t="s">
        <v>101</v>
      </c>
      <c r="C5" s="205" t="s">
        <v>105</v>
      </c>
      <c r="D5" s="200" t="s">
        <v>106</v>
      </c>
      <c r="E5" s="201">
        <v>27</v>
      </c>
      <c r="F5" s="203"/>
      <c r="G5" s="196">
        <f t="shared" si="0"/>
        <v>0</v>
      </c>
    </row>
    <row r="6" spans="1:7" s="25" customFormat="1" ht="24" customHeight="1" x14ac:dyDescent="0.3">
      <c r="A6" s="200">
        <v>4</v>
      </c>
      <c r="B6" s="200" t="s">
        <v>101</v>
      </c>
      <c r="C6" s="205" t="s">
        <v>107</v>
      </c>
      <c r="D6" s="200" t="s">
        <v>106</v>
      </c>
      <c r="E6" s="201">
        <v>184</v>
      </c>
      <c r="F6" s="203"/>
      <c r="G6" s="196">
        <f t="shared" si="0"/>
        <v>0</v>
      </c>
    </row>
    <row r="7" spans="1:7" s="25" customFormat="1" ht="24" customHeight="1" x14ac:dyDescent="0.3">
      <c r="A7" s="200">
        <v>5</v>
      </c>
      <c r="B7" s="200">
        <v>44000300</v>
      </c>
      <c r="C7" s="205" t="s">
        <v>108</v>
      </c>
      <c r="D7" s="200" t="s">
        <v>109</v>
      </c>
      <c r="E7" s="201">
        <v>59</v>
      </c>
      <c r="F7" s="203"/>
      <c r="G7" s="196">
        <f t="shared" si="0"/>
        <v>0</v>
      </c>
    </row>
    <row r="8" spans="1:7" s="25" customFormat="1" ht="24" customHeight="1" x14ac:dyDescent="0.3">
      <c r="A8" s="200">
        <v>6</v>
      </c>
      <c r="B8" s="200">
        <v>44000500</v>
      </c>
      <c r="C8" s="205" t="s">
        <v>110</v>
      </c>
      <c r="D8" s="200" t="s">
        <v>109</v>
      </c>
      <c r="E8" s="201">
        <v>119</v>
      </c>
      <c r="F8" s="203"/>
      <c r="G8" s="196">
        <f t="shared" si="0"/>
        <v>0</v>
      </c>
    </row>
    <row r="9" spans="1:7" s="25" customFormat="1" ht="24" customHeight="1" x14ac:dyDescent="0.3">
      <c r="A9" s="200">
        <v>7</v>
      </c>
      <c r="B9" s="200">
        <v>44000600</v>
      </c>
      <c r="C9" s="205" t="s">
        <v>111</v>
      </c>
      <c r="D9" s="200" t="s">
        <v>112</v>
      </c>
      <c r="E9" s="201">
        <v>205</v>
      </c>
      <c r="F9" s="203"/>
      <c r="G9" s="196">
        <f t="shared" si="0"/>
        <v>0</v>
      </c>
    </row>
    <row r="10" spans="1:7" s="25" customFormat="1" ht="24" customHeight="1" x14ac:dyDescent="0.3">
      <c r="A10" s="200">
        <v>8</v>
      </c>
      <c r="B10" s="200" t="s">
        <v>101</v>
      </c>
      <c r="C10" s="205" t="s">
        <v>113</v>
      </c>
      <c r="D10" s="200" t="s">
        <v>106</v>
      </c>
      <c r="E10" s="201">
        <v>1068</v>
      </c>
      <c r="F10" s="203"/>
      <c r="G10" s="196">
        <f t="shared" si="0"/>
        <v>0</v>
      </c>
    </row>
    <row r="11" spans="1:7" s="25" customFormat="1" ht="24" customHeight="1" x14ac:dyDescent="0.3">
      <c r="A11" s="200">
        <v>9</v>
      </c>
      <c r="B11" s="200" t="s">
        <v>101</v>
      </c>
      <c r="C11" s="205" t="s">
        <v>114</v>
      </c>
      <c r="D11" s="200" t="s">
        <v>112</v>
      </c>
      <c r="E11" s="201">
        <v>2748</v>
      </c>
      <c r="F11" s="203"/>
      <c r="G11" s="196">
        <f t="shared" si="0"/>
        <v>0</v>
      </c>
    </row>
    <row r="12" spans="1:7" s="25" customFormat="1" ht="24" customHeight="1" x14ac:dyDescent="0.3">
      <c r="A12" s="200">
        <v>10</v>
      </c>
      <c r="B12" s="200" t="s">
        <v>101</v>
      </c>
      <c r="C12" s="205" t="s">
        <v>115</v>
      </c>
      <c r="D12" s="200" t="s">
        <v>106</v>
      </c>
      <c r="E12" s="201">
        <v>0</v>
      </c>
      <c r="F12" s="203"/>
      <c r="G12" s="196">
        <f t="shared" si="0"/>
        <v>0</v>
      </c>
    </row>
    <row r="13" spans="1:7" s="25" customFormat="1" ht="24" customHeight="1" x14ac:dyDescent="0.3">
      <c r="A13" s="200">
        <v>11</v>
      </c>
      <c r="B13" s="200">
        <v>31101100</v>
      </c>
      <c r="C13" s="205" t="s">
        <v>116</v>
      </c>
      <c r="D13" s="200" t="s">
        <v>103</v>
      </c>
      <c r="E13" s="201">
        <v>201</v>
      </c>
      <c r="F13" s="203"/>
      <c r="G13" s="196">
        <f t="shared" si="0"/>
        <v>0</v>
      </c>
    </row>
    <row r="14" spans="1:7" s="25" customFormat="1" ht="24" customHeight="1" x14ac:dyDescent="0.3">
      <c r="A14" s="200">
        <v>12</v>
      </c>
      <c r="B14" s="200">
        <v>20800150</v>
      </c>
      <c r="C14" s="205" t="s">
        <v>117</v>
      </c>
      <c r="D14" s="200" t="s">
        <v>103</v>
      </c>
      <c r="E14" s="201">
        <v>0</v>
      </c>
      <c r="F14" s="203"/>
      <c r="G14" s="196">
        <f t="shared" si="0"/>
        <v>0</v>
      </c>
    </row>
    <row r="15" spans="1:7" s="25" customFormat="1" ht="24" customHeight="1" x14ac:dyDescent="0.3">
      <c r="A15" s="200">
        <v>13</v>
      </c>
      <c r="B15" s="200" t="s">
        <v>101</v>
      </c>
      <c r="C15" s="205" t="s">
        <v>118</v>
      </c>
      <c r="D15" s="200" t="s">
        <v>119</v>
      </c>
      <c r="E15" s="201">
        <v>55</v>
      </c>
      <c r="F15" s="203"/>
      <c r="G15" s="196">
        <f t="shared" si="0"/>
        <v>0</v>
      </c>
    </row>
    <row r="16" spans="1:7" s="25" customFormat="1" ht="24" customHeight="1" x14ac:dyDescent="0.3">
      <c r="A16" s="200">
        <v>14</v>
      </c>
      <c r="B16" s="200">
        <v>35300300</v>
      </c>
      <c r="C16" s="205" t="s">
        <v>120</v>
      </c>
      <c r="D16" s="200" t="s">
        <v>106</v>
      </c>
      <c r="E16" s="201">
        <v>27</v>
      </c>
      <c r="F16" s="203"/>
      <c r="G16" s="196">
        <f t="shared" si="0"/>
        <v>0</v>
      </c>
    </row>
    <row r="17" spans="1:7" s="25" customFormat="1" ht="24" customHeight="1" x14ac:dyDescent="0.3">
      <c r="A17" s="200">
        <v>15</v>
      </c>
      <c r="B17" s="200" t="s">
        <v>101</v>
      </c>
      <c r="C17" s="205" t="s">
        <v>121</v>
      </c>
      <c r="D17" s="200" t="s">
        <v>106</v>
      </c>
      <c r="E17" s="201">
        <v>0</v>
      </c>
      <c r="F17" s="203"/>
      <c r="G17" s="196">
        <f t="shared" si="0"/>
        <v>0</v>
      </c>
    </row>
    <row r="18" spans="1:7" s="25" customFormat="1" ht="24" customHeight="1" x14ac:dyDescent="0.3">
      <c r="A18" s="200">
        <v>16</v>
      </c>
      <c r="B18" s="200" t="s">
        <v>101</v>
      </c>
      <c r="C18" s="205" t="s">
        <v>122</v>
      </c>
      <c r="D18" s="200" t="s">
        <v>106</v>
      </c>
      <c r="E18" s="201">
        <v>1106</v>
      </c>
      <c r="F18" s="203"/>
      <c r="G18" s="196">
        <f t="shared" si="0"/>
        <v>0</v>
      </c>
    </row>
    <row r="19" spans="1:7" s="25" customFormat="1" ht="24" customHeight="1" x14ac:dyDescent="0.3">
      <c r="A19" s="200">
        <v>17</v>
      </c>
      <c r="B19" s="200" t="s">
        <v>101</v>
      </c>
      <c r="C19" s="205" t="s">
        <v>123</v>
      </c>
      <c r="D19" s="200" t="s">
        <v>106</v>
      </c>
      <c r="E19" s="201">
        <v>48</v>
      </c>
      <c r="F19" s="203"/>
      <c r="G19" s="196">
        <f t="shared" si="0"/>
        <v>0</v>
      </c>
    </row>
    <row r="20" spans="1:7" s="25" customFormat="1" ht="24" customHeight="1" x14ac:dyDescent="0.3">
      <c r="A20" s="200">
        <v>18</v>
      </c>
      <c r="B20" s="200" t="s">
        <v>101</v>
      </c>
      <c r="C20" s="205" t="s">
        <v>124</v>
      </c>
      <c r="D20" s="200" t="s">
        <v>112</v>
      </c>
      <c r="E20" s="201">
        <v>2748</v>
      </c>
      <c r="F20" s="203"/>
      <c r="G20" s="196">
        <f t="shared" si="0"/>
        <v>0</v>
      </c>
    </row>
    <row r="21" spans="1:7" s="25" customFormat="1" ht="24" customHeight="1" x14ac:dyDescent="0.3">
      <c r="A21" s="200">
        <v>19</v>
      </c>
      <c r="B21" s="200" t="s">
        <v>101</v>
      </c>
      <c r="C21" s="205" t="s">
        <v>125</v>
      </c>
      <c r="D21" s="200" t="s">
        <v>112</v>
      </c>
      <c r="E21" s="201">
        <v>822</v>
      </c>
      <c r="F21" s="203"/>
      <c r="G21" s="196">
        <f t="shared" si="0"/>
        <v>0</v>
      </c>
    </row>
    <row r="22" spans="1:7" s="25" customFormat="1" ht="24" customHeight="1" x14ac:dyDescent="0.3">
      <c r="A22" s="200">
        <v>20</v>
      </c>
      <c r="B22" s="200" t="s">
        <v>101</v>
      </c>
      <c r="C22" s="205" t="s">
        <v>126</v>
      </c>
      <c r="D22" s="200" t="s">
        <v>112</v>
      </c>
      <c r="E22" s="201">
        <v>0</v>
      </c>
      <c r="F22" s="203"/>
      <c r="G22" s="196">
        <f t="shared" si="0"/>
        <v>0</v>
      </c>
    </row>
    <row r="23" spans="1:7" s="25" customFormat="1" ht="24" customHeight="1" x14ac:dyDescent="0.3">
      <c r="A23" s="200">
        <v>21</v>
      </c>
      <c r="B23" s="200" t="s">
        <v>101</v>
      </c>
      <c r="C23" s="205" t="s">
        <v>127</v>
      </c>
      <c r="D23" s="200" t="s">
        <v>112</v>
      </c>
      <c r="E23" s="201">
        <v>144</v>
      </c>
      <c r="F23" s="203"/>
      <c r="G23" s="196">
        <f t="shared" si="0"/>
        <v>0</v>
      </c>
    </row>
    <row r="24" spans="1:7" s="25" customFormat="1" ht="24" customHeight="1" x14ac:dyDescent="0.3">
      <c r="A24" s="200">
        <v>22</v>
      </c>
      <c r="B24" s="200" t="s">
        <v>101</v>
      </c>
      <c r="C24" s="205" t="s">
        <v>128</v>
      </c>
      <c r="D24" s="200" t="s">
        <v>112</v>
      </c>
      <c r="E24" s="201">
        <v>61</v>
      </c>
      <c r="F24" s="203"/>
      <c r="G24" s="196">
        <f t="shared" si="0"/>
        <v>0</v>
      </c>
    </row>
    <row r="25" spans="1:7" s="25" customFormat="1" ht="24" customHeight="1" x14ac:dyDescent="0.3">
      <c r="A25" s="200">
        <v>23</v>
      </c>
      <c r="B25" s="200" t="s">
        <v>101</v>
      </c>
      <c r="C25" s="205" t="s">
        <v>129</v>
      </c>
      <c r="D25" s="200" t="s">
        <v>112</v>
      </c>
      <c r="E25" s="201">
        <v>54</v>
      </c>
      <c r="F25" s="203"/>
      <c r="G25" s="196">
        <f t="shared" si="0"/>
        <v>0</v>
      </c>
    </row>
    <row r="26" spans="1:7" s="25" customFormat="1" ht="24" customHeight="1" x14ac:dyDescent="0.3">
      <c r="A26" s="200">
        <v>24</v>
      </c>
      <c r="B26" s="200" t="s">
        <v>101</v>
      </c>
      <c r="C26" s="205" t="s">
        <v>130</v>
      </c>
      <c r="D26" s="200" t="s">
        <v>131</v>
      </c>
      <c r="E26" s="201">
        <v>169</v>
      </c>
      <c r="F26" s="203"/>
      <c r="G26" s="196">
        <f t="shared" si="0"/>
        <v>0</v>
      </c>
    </row>
    <row r="27" spans="1:7" s="25" customFormat="1" ht="24" customHeight="1" x14ac:dyDescent="0.3">
      <c r="A27" s="200">
        <v>25</v>
      </c>
      <c r="B27" s="200">
        <v>40600290</v>
      </c>
      <c r="C27" s="205" t="s">
        <v>132</v>
      </c>
      <c r="D27" s="200" t="s">
        <v>133</v>
      </c>
      <c r="E27" s="201">
        <v>13</v>
      </c>
      <c r="F27" s="203"/>
      <c r="G27" s="196">
        <f t="shared" si="0"/>
        <v>0</v>
      </c>
    </row>
    <row r="28" spans="1:7" s="25" customFormat="1" ht="24" customHeight="1" x14ac:dyDescent="0.3">
      <c r="A28" s="200">
        <v>26</v>
      </c>
      <c r="B28" s="200" t="s">
        <v>101</v>
      </c>
      <c r="C28" s="205" t="s">
        <v>134</v>
      </c>
      <c r="D28" s="200" t="s">
        <v>119</v>
      </c>
      <c r="E28" s="201">
        <v>0</v>
      </c>
      <c r="F28" s="203"/>
      <c r="G28" s="196">
        <f t="shared" si="0"/>
        <v>0</v>
      </c>
    </row>
    <row r="29" spans="1:7" s="25" customFormat="1" ht="24" customHeight="1" x14ac:dyDescent="0.3">
      <c r="A29" s="200">
        <v>27</v>
      </c>
      <c r="B29" s="200">
        <v>40604062</v>
      </c>
      <c r="C29" s="205" t="s">
        <v>135</v>
      </c>
      <c r="D29" s="200" t="s">
        <v>119</v>
      </c>
      <c r="E29" s="201">
        <v>0</v>
      </c>
      <c r="F29" s="203"/>
      <c r="G29" s="196">
        <f t="shared" si="0"/>
        <v>0</v>
      </c>
    </row>
    <row r="30" spans="1:7" s="25" customFormat="1" ht="24" customHeight="1" x14ac:dyDescent="0.3">
      <c r="A30" s="200">
        <v>28</v>
      </c>
      <c r="B30" s="200" t="s">
        <v>101</v>
      </c>
      <c r="C30" s="205" t="s">
        <v>136</v>
      </c>
      <c r="D30" s="200" t="s">
        <v>119</v>
      </c>
      <c r="E30" s="201">
        <v>5</v>
      </c>
      <c r="F30" s="203"/>
      <c r="G30" s="196">
        <f t="shared" si="0"/>
        <v>0</v>
      </c>
    </row>
    <row r="31" spans="1:7" s="25" customFormat="1" ht="24" customHeight="1" x14ac:dyDescent="0.3">
      <c r="A31" s="200">
        <v>29</v>
      </c>
      <c r="B31" s="200">
        <v>60600605</v>
      </c>
      <c r="C31" s="205" t="s">
        <v>137</v>
      </c>
      <c r="D31" s="200" t="s">
        <v>109</v>
      </c>
      <c r="E31" s="201">
        <v>59</v>
      </c>
      <c r="F31" s="203"/>
      <c r="G31" s="196">
        <f t="shared" si="0"/>
        <v>0</v>
      </c>
    </row>
    <row r="32" spans="1:7" s="25" customFormat="1" ht="24" customHeight="1" x14ac:dyDescent="0.3">
      <c r="A32" s="200">
        <v>30</v>
      </c>
      <c r="B32" s="200" t="s">
        <v>101</v>
      </c>
      <c r="C32" s="205" t="s">
        <v>138</v>
      </c>
      <c r="D32" s="200" t="s">
        <v>109</v>
      </c>
      <c r="E32" s="201">
        <v>56</v>
      </c>
      <c r="F32" s="203"/>
      <c r="G32" s="196">
        <f t="shared" si="0"/>
        <v>0</v>
      </c>
    </row>
    <row r="33" spans="1:7" s="25" customFormat="1" ht="24" customHeight="1" x14ac:dyDescent="0.3">
      <c r="A33" s="200">
        <v>31</v>
      </c>
      <c r="B33" s="200" t="s">
        <v>101</v>
      </c>
      <c r="C33" s="205" t="s">
        <v>139</v>
      </c>
      <c r="D33" s="200" t="s">
        <v>109</v>
      </c>
      <c r="E33" s="201">
        <v>64</v>
      </c>
      <c r="F33" s="203"/>
      <c r="G33" s="196">
        <f t="shared" si="0"/>
        <v>0</v>
      </c>
    </row>
    <row r="34" spans="1:7" s="25" customFormat="1" ht="24" customHeight="1" x14ac:dyDescent="0.3">
      <c r="A34" s="200">
        <v>32</v>
      </c>
      <c r="B34" s="200" t="s">
        <v>101</v>
      </c>
      <c r="C34" s="205" t="s">
        <v>140</v>
      </c>
      <c r="D34" s="200" t="s">
        <v>131</v>
      </c>
      <c r="E34" s="201">
        <v>0</v>
      </c>
      <c r="F34" s="203"/>
      <c r="G34" s="196">
        <f t="shared" si="0"/>
        <v>0</v>
      </c>
    </row>
    <row r="35" spans="1:7" s="25" customFormat="1" ht="24" customHeight="1" x14ac:dyDescent="0.3">
      <c r="A35" s="200">
        <v>33</v>
      </c>
      <c r="B35" s="200" t="s">
        <v>101</v>
      </c>
      <c r="C35" s="205" t="s">
        <v>141</v>
      </c>
      <c r="D35" s="200" t="s">
        <v>131</v>
      </c>
      <c r="E35" s="201">
        <v>0</v>
      </c>
      <c r="F35" s="203"/>
      <c r="G35" s="196">
        <f t="shared" ref="G35:G52" si="1">SUM(E35*F35)</f>
        <v>0</v>
      </c>
    </row>
    <row r="36" spans="1:7" s="25" customFormat="1" ht="24" customHeight="1" x14ac:dyDescent="0.3">
      <c r="A36" s="200">
        <v>34</v>
      </c>
      <c r="B36" s="200" t="s">
        <v>101</v>
      </c>
      <c r="C36" s="205" t="s">
        <v>142</v>
      </c>
      <c r="D36" s="200" t="s">
        <v>131</v>
      </c>
      <c r="E36" s="201">
        <v>2</v>
      </c>
      <c r="F36" s="203"/>
      <c r="G36" s="196">
        <f t="shared" si="1"/>
        <v>0</v>
      </c>
    </row>
    <row r="37" spans="1:7" s="25" customFormat="1" ht="24" customHeight="1" x14ac:dyDescent="0.3">
      <c r="A37" s="200">
        <v>35</v>
      </c>
      <c r="B37" s="200" t="s">
        <v>101</v>
      </c>
      <c r="C37" s="205" t="s">
        <v>143</v>
      </c>
      <c r="D37" s="200" t="s">
        <v>131</v>
      </c>
      <c r="E37" s="201">
        <v>2</v>
      </c>
      <c r="F37" s="203"/>
      <c r="G37" s="196">
        <f t="shared" si="1"/>
        <v>0</v>
      </c>
    </row>
    <row r="38" spans="1:7" s="25" customFormat="1" ht="24" customHeight="1" x14ac:dyDescent="0.3">
      <c r="A38" s="200">
        <v>36</v>
      </c>
      <c r="B38" s="200" t="s">
        <v>101</v>
      </c>
      <c r="C38" s="205" t="s">
        <v>144</v>
      </c>
      <c r="D38" s="200" t="s">
        <v>131</v>
      </c>
      <c r="E38" s="201">
        <v>1</v>
      </c>
      <c r="F38" s="203"/>
      <c r="G38" s="196">
        <f t="shared" si="1"/>
        <v>0</v>
      </c>
    </row>
    <row r="39" spans="1:7" s="25" customFormat="1" ht="24" customHeight="1" x14ac:dyDescent="0.3">
      <c r="A39" s="200">
        <v>37</v>
      </c>
      <c r="B39" s="200" t="s">
        <v>101</v>
      </c>
      <c r="C39" s="205" t="s">
        <v>145</v>
      </c>
      <c r="D39" s="200" t="s">
        <v>131</v>
      </c>
      <c r="E39" s="201">
        <v>2</v>
      </c>
      <c r="F39" s="203"/>
      <c r="G39" s="196">
        <f t="shared" si="1"/>
        <v>0</v>
      </c>
    </row>
    <row r="40" spans="1:7" s="25" customFormat="1" ht="24" customHeight="1" x14ac:dyDescent="0.3">
      <c r="A40" s="200">
        <v>38</v>
      </c>
      <c r="B40" s="200" t="s">
        <v>101</v>
      </c>
      <c r="C40" s="205" t="s">
        <v>146</v>
      </c>
      <c r="D40" s="200" t="s">
        <v>109</v>
      </c>
      <c r="E40" s="201">
        <v>0</v>
      </c>
      <c r="F40" s="203"/>
      <c r="G40" s="196">
        <f t="shared" si="1"/>
        <v>0</v>
      </c>
    </row>
    <row r="41" spans="1:7" s="25" customFormat="1" ht="24" customHeight="1" x14ac:dyDescent="0.3">
      <c r="A41" s="200">
        <v>39</v>
      </c>
      <c r="B41" s="200" t="s">
        <v>101</v>
      </c>
      <c r="C41" s="205" t="s">
        <v>147</v>
      </c>
      <c r="D41" s="200" t="s">
        <v>131</v>
      </c>
      <c r="E41" s="201">
        <v>0</v>
      </c>
      <c r="F41" s="203"/>
      <c r="G41" s="196">
        <f t="shared" si="1"/>
        <v>0</v>
      </c>
    </row>
    <row r="42" spans="1:7" s="25" customFormat="1" ht="24" customHeight="1" x14ac:dyDescent="0.3">
      <c r="A42" s="200">
        <v>40</v>
      </c>
      <c r="B42" s="200" t="s">
        <v>101</v>
      </c>
      <c r="C42" s="205" t="s">
        <v>148</v>
      </c>
      <c r="D42" s="200" t="s">
        <v>131</v>
      </c>
      <c r="E42" s="201">
        <v>0</v>
      </c>
      <c r="F42" s="203"/>
      <c r="G42" s="196">
        <f t="shared" si="1"/>
        <v>0</v>
      </c>
    </row>
    <row r="43" spans="1:7" s="25" customFormat="1" ht="24" customHeight="1" x14ac:dyDescent="0.3">
      <c r="A43" s="200">
        <v>41</v>
      </c>
      <c r="B43" s="200" t="s">
        <v>101</v>
      </c>
      <c r="C43" s="205" t="s">
        <v>149</v>
      </c>
      <c r="D43" s="200" t="s">
        <v>109</v>
      </c>
      <c r="E43" s="201">
        <v>441</v>
      </c>
      <c r="F43" s="203"/>
      <c r="G43" s="196">
        <f t="shared" si="1"/>
        <v>0</v>
      </c>
    </row>
    <row r="44" spans="1:7" s="25" customFormat="1" ht="24" customHeight="1" x14ac:dyDescent="0.3">
      <c r="A44" s="200">
        <v>42</v>
      </c>
      <c r="B44" s="200" t="s">
        <v>101</v>
      </c>
      <c r="C44" s="205" t="s">
        <v>150</v>
      </c>
      <c r="D44" s="200" t="s">
        <v>103</v>
      </c>
      <c r="E44" s="201">
        <v>10</v>
      </c>
      <c r="F44" s="203"/>
      <c r="G44" s="196">
        <f t="shared" si="1"/>
        <v>0</v>
      </c>
    </row>
    <row r="45" spans="1:7" s="25" customFormat="1" ht="24" customHeight="1" x14ac:dyDescent="0.3">
      <c r="A45" s="200">
        <v>43</v>
      </c>
      <c r="B45" s="200" t="s">
        <v>101</v>
      </c>
      <c r="C45" s="205" t="s">
        <v>151</v>
      </c>
      <c r="D45" s="200" t="s">
        <v>106</v>
      </c>
      <c r="E45" s="201">
        <v>18</v>
      </c>
      <c r="F45" s="203"/>
      <c r="G45" s="196">
        <f t="shared" si="1"/>
        <v>0</v>
      </c>
    </row>
    <row r="46" spans="1:7" s="25" customFormat="1" ht="24" customHeight="1" x14ac:dyDescent="0.3">
      <c r="A46" s="200">
        <v>44</v>
      </c>
      <c r="B46" s="200" t="s">
        <v>101</v>
      </c>
      <c r="C46" s="205" t="s">
        <v>152</v>
      </c>
      <c r="D46" s="200" t="s">
        <v>112</v>
      </c>
      <c r="E46" s="201">
        <v>128</v>
      </c>
      <c r="F46" s="203"/>
      <c r="G46" s="196">
        <f t="shared" si="1"/>
        <v>0</v>
      </c>
    </row>
    <row r="47" spans="1:7" s="25" customFormat="1" ht="24" customHeight="1" x14ac:dyDescent="0.3">
      <c r="A47" s="200">
        <v>45</v>
      </c>
      <c r="B47" s="200" t="s">
        <v>101</v>
      </c>
      <c r="C47" s="205" t="s">
        <v>153</v>
      </c>
      <c r="D47" s="200" t="s">
        <v>131</v>
      </c>
      <c r="E47" s="201">
        <v>0</v>
      </c>
      <c r="F47" s="203"/>
      <c r="G47" s="196">
        <f t="shared" si="1"/>
        <v>0</v>
      </c>
    </row>
    <row r="48" spans="1:7" s="25" customFormat="1" ht="24" customHeight="1" x14ac:dyDescent="0.3">
      <c r="A48" s="200">
        <v>46</v>
      </c>
      <c r="B48" s="200" t="s">
        <v>101</v>
      </c>
      <c r="C48" s="205" t="s">
        <v>154</v>
      </c>
      <c r="D48" s="200" t="s">
        <v>109</v>
      </c>
      <c r="E48" s="201">
        <v>0</v>
      </c>
      <c r="F48" s="203"/>
      <c r="G48" s="196">
        <f t="shared" si="1"/>
        <v>0</v>
      </c>
    </row>
    <row r="49" spans="1:7" s="25" customFormat="1" ht="24" customHeight="1" x14ac:dyDescent="0.3">
      <c r="A49" s="200">
        <v>47</v>
      </c>
      <c r="B49" s="200" t="s">
        <v>101</v>
      </c>
      <c r="C49" s="205" t="s">
        <v>155</v>
      </c>
      <c r="D49" s="200" t="s">
        <v>109</v>
      </c>
      <c r="E49" s="201">
        <v>0</v>
      </c>
      <c r="F49" s="203"/>
      <c r="G49" s="196">
        <f t="shared" si="1"/>
        <v>0</v>
      </c>
    </row>
    <row r="50" spans="1:7" s="25" customFormat="1" ht="24" customHeight="1" x14ac:dyDescent="0.3">
      <c r="A50" s="200">
        <v>48</v>
      </c>
      <c r="B50" s="200" t="s">
        <v>101</v>
      </c>
      <c r="C50" s="205" t="s">
        <v>156</v>
      </c>
      <c r="D50" s="200" t="s">
        <v>109</v>
      </c>
      <c r="E50" s="201">
        <v>0</v>
      </c>
      <c r="F50" s="203"/>
      <c r="G50" s="196">
        <f t="shared" si="1"/>
        <v>0</v>
      </c>
    </row>
    <row r="51" spans="1:7" s="25" customFormat="1" ht="24" customHeight="1" x14ac:dyDescent="0.3">
      <c r="A51" s="200">
        <v>49</v>
      </c>
      <c r="B51" s="200" t="s">
        <v>101</v>
      </c>
      <c r="C51" s="205" t="s">
        <v>157</v>
      </c>
      <c r="D51" s="200" t="s">
        <v>109</v>
      </c>
      <c r="E51" s="201">
        <v>0</v>
      </c>
      <c r="F51" s="203"/>
      <c r="G51" s="196">
        <f t="shared" si="1"/>
        <v>0</v>
      </c>
    </row>
    <row r="52" spans="1:7" s="25" customFormat="1" ht="24" customHeight="1" x14ac:dyDescent="0.3">
      <c r="A52" s="200">
        <v>50</v>
      </c>
      <c r="B52" s="200" t="s">
        <v>101</v>
      </c>
      <c r="C52" s="205" t="s">
        <v>158</v>
      </c>
      <c r="D52" s="200" t="s">
        <v>109</v>
      </c>
      <c r="E52" s="201">
        <v>0</v>
      </c>
      <c r="F52" s="203"/>
      <c r="G52" s="196">
        <f t="shared" si="1"/>
        <v>0</v>
      </c>
    </row>
    <row r="53" spans="1:7" s="25" customFormat="1" ht="24" customHeight="1" thickBot="1" x14ac:dyDescent="0.35">
      <c r="A53" s="160">
        <v>51</v>
      </c>
      <c r="B53" s="306" t="s">
        <v>87</v>
      </c>
      <c r="C53" s="307"/>
      <c r="D53" s="307"/>
      <c r="E53" s="307"/>
      <c r="F53" s="308"/>
      <c r="G53" s="202">
        <f>SUM(G3:G52)</f>
        <v>0</v>
      </c>
    </row>
    <row r="54" spans="1:7" s="25" customFormat="1" ht="24" customHeight="1" x14ac:dyDescent="0.3">
      <c r="A54" s="41"/>
      <c r="B54" s="41"/>
      <c r="C54" s="42"/>
      <c r="D54" s="41"/>
      <c r="E54" s="41"/>
      <c r="F54" s="41"/>
      <c r="G54" s="41"/>
    </row>
    <row r="55" spans="1:7" s="25" customFormat="1" ht="24" customHeight="1" x14ac:dyDescent="0.3">
      <c r="A55" s="41"/>
      <c r="B55" s="41"/>
      <c r="C55" s="42"/>
      <c r="D55" s="41"/>
      <c r="E55" s="41"/>
      <c r="F55" s="41"/>
      <c r="G55" s="41"/>
    </row>
    <row r="56" spans="1:7" s="25" customFormat="1" ht="24" customHeight="1" x14ac:dyDescent="0.3">
      <c r="A56" s="26"/>
      <c r="B56" s="26"/>
      <c r="C56" s="27"/>
      <c r="D56" s="26"/>
      <c r="E56" s="26"/>
      <c r="F56" s="26"/>
      <c r="G56" s="26"/>
    </row>
    <row r="57" spans="1:7" s="25" customFormat="1" ht="24" customHeight="1" x14ac:dyDescent="0.3">
      <c r="A57" s="26"/>
      <c r="B57" s="26"/>
      <c r="C57" s="27"/>
      <c r="D57" s="26"/>
      <c r="E57" s="26"/>
      <c r="F57" s="26"/>
      <c r="G57" s="26"/>
    </row>
    <row r="58" spans="1:7" s="25" customFormat="1" ht="24" customHeight="1" x14ac:dyDescent="0.3">
      <c r="A58" s="26"/>
      <c r="B58" s="26"/>
      <c r="C58" s="27"/>
      <c r="D58" s="26"/>
      <c r="E58" s="26"/>
      <c r="F58" s="26"/>
      <c r="G58" s="26"/>
    </row>
    <row r="59" spans="1:7" s="25" customFormat="1" ht="24" customHeight="1" x14ac:dyDescent="0.3">
      <c r="A59" s="26"/>
      <c r="B59" s="26"/>
      <c r="C59" s="27"/>
      <c r="D59" s="26"/>
      <c r="E59" s="26"/>
      <c r="F59" s="26"/>
      <c r="G59" s="26"/>
    </row>
    <row r="60" spans="1:7" s="25" customFormat="1" ht="24" customHeight="1" x14ac:dyDescent="0.3">
      <c r="A60" s="26"/>
      <c r="B60" s="26"/>
      <c r="C60" s="27"/>
      <c r="D60" s="26"/>
      <c r="E60" s="26"/>
      <c r="F60" s="26"/>
      <c r="G60" s="26"/>
    </row>
    <row r="61" spans="1:7" s="25" customFormat="1" ht="24" customHeight="1" x14ac:dyDescent="0.3">
      <c r="A61" s="26"/>
      <c r="B61" s="26"/>
      <c r="C61" s="27"/>
      <c r="D61" s="26"/>
      <c r="E61" s="26"/>
      <c r="F61" s="26"/>
      <c r="G61" s="26"/>
    </row>
    <row r="62" spans="1:7" ht="24" customHeight="1" x14ac:dyDescent="0.3"/>
  </sheetData>
  <sheetProtection algorithmName="SHA-512" hashValue="pdGDHkmjPZ14csD6fNlXGIranSDSH0plI+vn5K2pTU+1L8dXWByRlwtVQBh1twMMeH9qDWwsIm2J6WRn0ZS8eg==" saltValue="wUQEnGXDZLDFLA9REBt1tg==" spinCount="100000" sheet="1" selectLockedCells="1"/>
  <mergeCells count="2">
    <mergeCell ref="A1:G1"/>
    <mergeCell ref="B53:F53"/>
  </mergeCells>
  <pageMargins left="0.7" right="0.7" top="0.75" bottom="0.75" header="0.3" footer="0.3"/>
  <pageSetup scale="59" fitToWidth="0" fitToHeight="0" orientation="portrait" r:id="rId1"/>
  <rowBreaks count="1" manualBreakCount="1">
    <brk id="4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8F2-D5C2-46D1-AF6B-A55A968A03AE}">
  <sheetPr>
    <tabColor theme="6" tint="-0.499984740745262"/>
  </sheetPr>
  <dimension ref="A1:G62"/>
  <sheetViews>
    <sheetView view="pageBreakPreview" zoomScaleNormal="100" zoomScaleSheetLayoutView="100" workbookViewId="0">
      <selection activeCell="F10" sqref="F10"/>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309" t="s">
        <v>69</v>
      </c>
      <c r="B1" s="310"/>
      <c r="C1" s="310"/>
      <c r="D1" s="310"/>
      <c r="E1" s="310"/>
      <c r="F1" s="310"/>
      <c r="G1" s="311"/>
    </row>
    <row r="2" spans="1:7" s="25" customFormat="1" ht="30" customHeight="1" x14ac:dyDescent="0.2">
      <c r="A2" s="138" t="s">
        <v>42</v>
      </c>
      <c r="B2" s="139" t="str">
        <f>'[2]Original Items Condensed'!C8</f>
        <v>Code Number</v>
      </c>
      <c r="C2" s="139" t="s">
        <v>41</v>
      </c>
      <c r="D2" s="140" t="s">
        <v>40</v>
      </c>
      <c r="E2" s="140" t="s">
        <v>39</v>
      </c>
      <c r="F2" s="141" t="s">
        <v>38</v>
      </c>
      <c r="G2" s="142" t="s">
        <v>37</v>
      </c>
    </row>
    <row r="3" spans="1:7" s="25" customFormat="1" ht="24" customHeight="1" x14ac:dyDescent="0.3">
      <c r="A3" s="200">
        <v>1</v>
      </c>
      <c r="B3" s="200" t="s">
        <v>101</v>
      </c>
      <c r="C3" s="205" t="s">
        <v>102</v>
      </c>
      <c r="D3" s="200" t="s">
        <v>103</v>
      </c>
      <c r="E3" s="201">
        <v>346</v>
      </c>
      <c r="F3" s="203"/>
      <c r="G3" s="196">
        <f t="shared" ref="G3:G52" si="0">SUM(E3*F3)</f>
        <v>0</v>
      </c>
    </row>
    <row r="4" spans="1:7" s="25" customFormat="1" ht="24" customHeight="1" x14ac:dyDescent="0.3">
      <c r="A4" s="200">
        <v>2</v>
      </c>
      <c r="B4" s="200" t="s">
        <v>101</v>
      </c>
      <c r="C4" s="205" t="s">
        <v>104</v>
      </c>
      <c r="D4" s="200" t="s">
        <v>103</v>
      </c>
      <c r="E4" s="201">
        <v>35</v>
      </c>
      <c r="F4" s="203"/>
      <c r="G4" s="196">
        <f t="shared" si="0"/>
        <v>0</v>
      </c>
    </row>
    <row r="5" spans="1:7" s="25" customFormat="1" ht="24" customHeight="1" x14ac:dyDescent="0.3">
      <c r="A5" s="200">
        <v>3</v>
      </c>
      <c r="B5" s="200" t="s">
        <v>101</v>
      </c>
      <c r="C5" s="205" t="s">
        <v>105</v>
      </c>
      <c r="D5" s="200" t="s">
        <v>106</v>
      </c>
      <c r="E5" s="201">
        <v>36</v>
      </c>
      <c r="F5" s="203"/>
      <c r="G5" s="196">
        <f t="shared" si="0"/>
        <v>0</v>
      </c>
    </row>
    <row r="6" spans="1:7" s="25" customFormat="1" ht="24" customHeight="1" x14ac:dyDescent="0.3">
      <c r="A6" s="200">
        <v>4</v>
      </c>
      <c r="B6" s="200" t="s">
        <v>101</v>
      </c>
      <c r="C6" s="205" t="s">
        <v>107</v>
      </c>
      <c r="D6" s="200" t="s">
        <v>106</v>
      </c>
      <c r="E6" s="201">
        <v>350</v>
      </c>
      <c r="F6" s="203"/>
      <c r="G6" s="196">
        <f t="shared" si="0"/>
        <v>0</v>
      </c>
    </row>
    <row r="7" spans="1:7" s="25" customFormat="1" ht="24" customHeight="1" x14ac:dyDescent="0.3">
      <c r="A7" s="200">
        <v>5</v>
      </c>
      <c r="B7" s="200">
        <v>44000300</v>
      </c>
      <c r="C7" s="205" t="s">
        <v>108</v>
      </c>
      <c r="D7" s="200" t="s">
        <v>109</v>
      </c>
      <c r="E7" s="201">
        <v>128</v>
      </c>
      <c r="F7" s="203"/>
      <c r="G7" s="196">
        <f t="shared" si="0"/>
        <v>0</v>
      </c>
    </row>
    <row r="8" spans="1:7" s="25" customFormat="1" ht="24" customHeight="1" x14ac:dyDescent="0.3">
      <c r="A8" s="200">
        <v>6</v>
      </c>
      <c r="B8" s="200">
        <v>44000500</v>
      </c>
      <c r="C8" s="205" t="s">
        <v>110</v>
      </c>
      <c r="D8" s="200" t="s">
        <v>109</v>
      </c>
      <c r="E8" s="201">
        <v>159</v>
      </c>
      <c r="F8" s="203"/>
      <c r="G8" s="196">
        <f t="shared" si="0"/>
        <v>0</v>
      </c>
    </row>
    <row r="9" spans="1:7" s="25" customFormat="1" ht="24" customHeight="1" x14ac:dyDescent="0.3">
      <c r="A9" s="200">
        <v>7</v>
      </c>
      <c r="B9" s="200">
        <v>44000600</v>
      </c>
      <c r="C9" s="205" t="s">
        <v>111</v>
      </c>
      <c r="D9" s="200" t="s">
        <v>112</v>
      </c>
      <c r="E9" s="201">
        <v>325</v>
      </c>
      <c r="F9" s="203"/>
      <c r="G9" s="196">
        <f t="shared" si="0"/>
        <v>0</v>
      </c>
    </row>
    <row r="10" spans="1:7" s="25" customFormat="1" ht="24" customHeight="1" x14ac:dyDescent="0.3">
      <c r="A10" s="200">
        <v>8</v>
      </c>
      <c r="B10" s="200" t="s">
        <v>101</v>
      </c>
      <c r="C10" s="205" t="s">
        <v>113</v>
      </c>
      <c r="D10" s="200" t="s">
        <v>106</v>
      </c>
      <c r="E10" s="201">
        <v>1136</v>
      </c>
      <c r="F10" s="203"/>
      <c r="G10" s="196">
        <f t="shared" si="0"/>
        <v>0</v>
      </c>
    </row>
    <row r="11" spans="1:7" s="25" customFormat="1" ht="24" customHeight="1" x14ac:dyDescent="0.3">
      <c r="A11" s="200">
        <v>9</v>
      </c>
      <c r="B11" s="200" t="s">
        <v>101</v>
      </c>
      <c r="C11" s="205" t="s">
        <v>114</v>
      </c>
      <c r="D11" s="200" t="s">
        <v>112</v>
      </c>
      <c r="E11" s="201">
        <v>2037</v>
      </c>
      <c r="F11" s="203"/>
      <c r="G11" s="196">
        <f t="shared" si="0"/>
        <v>0</v>
      </c>
    </row>
    <row r="12" spans="1:7" s="25" customFormat="1" ht="24" customHeight="1" x14ac:dyDescent="0.3">
      <c r="A12" s="200">
        <v>10</v>
      </c>
      <c r="B12" s="200" t="s">
        <v>101</v>
      </c>
      <c r="C12" s="205" t="s">
        <v>115</v>
      </c>
      <c r="D12" s="200" t="s">
        <v>106</v>
      </c>
      <c r="E12" s="201">
        <v>0</v>
      </c>
      <c r="F12" s="203"/>
      <c r="G12" s="196">
        <f t="shared" si="0"/>
        <v>0</v>
      </c>
    </row>
    <row r="13" spans="1:7" s="25" customFormat="1" ht="24" customHeight="1" x14ac:dyDescent="0.3">
      <c r="A13" s="200">
        <v>11</v>
      </c>
      <c r="B13" s="200">
        <v>31101100</v>
      </c>
      <c r="C13" s="205" t="s">
        <v>116</v>
      </c>
      <c r="D13" s="200" t="s">
        <v>103</v>
      </c>
      <c r="E13" s="201">
        <v>278</v>
      </c>
      <c r="F13" s="203"/>
      <c r="G13" s="196">
        <f t="shared" si="0"/>
        <v>0</v>
      </c>
    </row>
    <row r="14" spans="1:7" s="25" customFormat="1" ht="24" customHeight="1" x14ac:dyDescent="0.3">
      <c r="A14" s="200">
        <v>12</v>
      </c>
      <c r="B14" s="200">
        <v>20800150</v>
      </c>
      <c r="C14" s="205" t="s">
        <v>117</v>
      </c>
      <c r="D14" s="200" t="s">
        <v>103</v>
      </c>
      <c r="E14" s="201">
        <v>30</v>
      </c>
      <c r="F14" s="203"/>
      <c r="G14" s="196">
        <f t="shared" si="0"/>
        <v>0</v>
      </c>
    </row>
    <row r="15" spans="1:7" s="25" customFormat="1" ht="24" customHeight="1" x14ac:dyDescent="0.3">
      <c r="A15" s="200">
        <v>13</v>
      </c>
      <c r="B15" s="200" t="s">
        <v>101</v>
      </c>
      <c r="C15" s="205" t="s">
        <v>118</v>
      </c>
      <c r="D15" s="200" t="s">
        <v>119</v>
      </c>
      <c r="E15" s="201">
        <v>70</v>
      </c>
      <c r="F15" s="203"/>
      <c r="G15" s="196">
        <f t="shared" si="0"/>
        <v>0</v>
      </c>
    </row>
    <row r="16" spans="1:7" s="25" customFormat="1" ht="24" customHeight="1" x14ac:dyDescent="0.3">
      <c r="A16" s="200">
        <v>14</v>
      </c>
      <c r="B16" s="200">
        <v>35300300</v>
      </c>
      <c r="C16" s="205" t="s">
        <v>120</v>
      </c>
      <c r="D16" s="200" t="s">
        <v>106</v>
      </c>
      <c r="E16" s="201">
        <v>36</v>
      </c>
      <c r="F16" s="203"/>
      <c r="G16" s="196">
        <f t="shared" si="0"/>
        <v>0</v>
      </c>
    </row>
    <row r="17" spans="1:7" s="25" customFormat="1" ht="24" customHeight="1" x14ac:dyDescent="0.3">
      <c r="A17" s="200">
        <v>15</v>
      </c>
      <c r="B17" s="200" t="s">
        <v>101</v>
      </c>
      <c r="C17" s="205" t="s">
        <v>121</v>
      </c>
      <c r="D17" s="200" t="s">
        <v>106</v>
      </c>
      <c r="E17" s="201">
        <v>0</v>
      </c>
      <c r="F17" s="203"/>
      <c r="G17" s="196">
        <f t="shared" si="0"/>
        <v>0</v>
      </c>
    </row>
    <row r="18" spans="1:7" s="25" customFormat="1" ht="24" customHeight="1" x14ac:dyDescent="0.3">
      <c r="A18" s="200">
        <v>16</v>
      </c>
      <c r="B18" s="200" t="s">
        <v>101</v>
      </c>
      <c r="C18" s="205" t="s">
        <v>122</v>
      </c>
      <c r="D18" s="200" t="s">
        <v>106</v>
      </c>
      <c r="E18" s="201">
        <v>1196</v>
      </c>
      <c r="F18" s="203"/>
      <c r="G18" s="196">
        <f t="shared" si="0"/>
        <v>0</v>
      </c>
    </row>
    <row r="19" spans="1:7" s="25" customFormat="1" ht="24" customHeight="1" x14ac:dyDescent="0.3">
      <c r="A19" s="200">
        <v>17</v>
      </c>
      <c r="B19" s="200" t="s">
        <v>101</v>
      </c>
      <c r="C19" s="205" t="s">
        <v>123</v>
      </c>
      <c r="D19" s="200" t="s">
        <v>106</v>
      </c>
      <c r="E19" s="201">
        <v>25</v>
      </c>
      <c r="F19" s="203"/>
      <c r="G19" s="196">
        <f t="shared" si="0"/>
        <v>0</v>
      </c>
    </row>
    <row r="20" spans="1:7" s="25" customFormat="1" ht="24" customHeight="1" x14ac:dyDescent="0.3">
      <c r="A20" s="200">
        <v>18</v>
      </c>
      <c r="B20" s="200" t="s">
        <v>101</v>
      </c>
      <c r="C20" s="205" t="s">
        <v>124</v>
      </c>
      <c r="D20" s="200" t="s">
        <v>112</v>
      </c>
      <c r="E20" s="201">
        <v>2037</v>
      </c>
      <c r="F20" s="203"/>
      <c r="G20" s="196">
        <f t="shared" si="0"/>
        <v>0</v>
      </c>
    </row>
    <row r="21" spans="1:7" s="25" customFormat="1" ht="24" customHeight="1" x14ac:dyDescent="0.3">
      <c r="A21" s="200">
        <v>19</v>
      </c>
      <c r="B21" s="200" t="s">
        <v>101</v>
      </c>
      <c r="C21" s="205" t="s">
        <v>125</v>
      </c>
      <c r="D21" s="200" t="s">
        <v>112</v>
      </c>
      <c r="E21" s="201">
        <v>550</v>
      </c>
      <c r="F21" s="203"/>
      <c r="G21" s="196">
        <f t="shared" si="0"/>
        <v>0</v>
      </c>
    </row>
    <row r="22" spans="1:7" s="25" customFormat="1" ht="24" customHeight="1" x14ac:dyDescent="0.3">
      <c r="A22" s="200">
        <v>20</v>
      </c>
      <c r="B22" s="200" t="s">
        <v>101</v>
      </c>
      <c r="C22" s="205" t="s">
        <v>126</v>
      </c>
      <c r="D22" s="200" t="s">
        <v>112</v>
      </c>
      <c r="E22" s="201">
        <v>0</v>
      </c>
      <c r="F22" s="203"/>
      <c r="G22" s="196">
        <f t="shared" si="0"/>
        <v>0</v>
      </c>
    </row>
    <row r="23" spans="1:7" s="25" customFormat="1" ht="24" customHeight="1" x14ac:dyDescent="0.3">
      <c r="A23" s="200">
        <v>21</v>
      </c>
      <c r="B23" s="200" t="s">
        <v>101</v>
      </c>
      <c r="C23" s="205" t="s">
        <v>127</v>
      </c>
      <c r="D23" s="200" t="s">
        <v>112</v>
      </c>
      <c r="E23" s="201">
        <v>175</v>
      </c>
      <c r="F23" s="203"/>
      <c r="G23" s="196">
        <f t="shared" si="0"/>
        <v>0</v>
      </c>
    </row>
    <row r="24" spans="1:7" s="25" customFormat="1" ht="24" customHeight="1" x14ac:dyDescent="0.3">
      <c r="A24" s="200">
        <v>22</v>
      </c>
      <c r="B24" s="200" t="s">
        <v>101</v>
      </c>
      <c r="C24" s="205" t="s">
        <v>128</v>
      </c>
      <c r="D24" s="200" t="s">
        <v>112</v>
      </c>
      <c r="E24" s="201">
        <v>150</v>
      </c>
      <c r="F24" s="203"/>
      <c r="G24" s="196">
        <f t="shared" si="0"/>
        <v>0</v>
      </c>
    </row>
    <row r="25" spans="1:7" s="25" customFormat="1" ht="24" customHeight="1" x14ac:dyDescent="0.3">
      <c r="A25" s="200">
        <v>23</v>
      </c>
      <c r="B25" s="200" t="s">
        <v>101</v>
      </c>
      <c r="C25" s="205" t="s">
        <v>129</v>
      </c>
      <c r="D25" s="200" t="s">
        <v>112</v>
      </c>
      <c r="E25" s="201">
        <v>22</v>
      </c>
      <c r="F25" s="203"/>
      <c r="G25" s="196">
        <f t="shared" si="0"/>
        <v>0</v>
      </c>
    </row>
    <row r="26" spans="1:7" s="25" customFormat="1" ht="24" customHeight="1" x14ac:dyDescent="0.3">
      <c r="A26" s="200">
        <v>24</v>
      </c>
      <c r="B26" s="200" t="s">
        <v>101</v>
      </c>
      <c r="C26" s="205" t="s">
        <v>130</v>
      </c>
      <c r="D26" s="200" t="s">
        <v>131</v>
      </c>
      <c r="E26" s="201">
        <v>184</v>
      </c>
      <c r="F26" s="203"/>
      <c r="G26" s="196">
        <f t="shared" si="0"/>
        <v>0</v>
      </c>
    </row>
    <row r="27" spans="1:7" s="25" customFormat="1" ht="24" customHeight="1" x14ac:dyDescent="0.3">
      <c r="A27" s="200">
        <v>25</v>
      </c>
      <c r="B27" s="200">
        <v>40600290</v>
      </c>
      <c r="C27" s="205" t="s">
        <v>132</v>
      </c>
      <c r="D27" s="200" t="s">
        <v>133</v>
      </c>
      <c r="E27" s="201">
        <v>17</v>
      </c>
      <c r="F27" s="203"/>
      <c r="G27" s="196">
        <f t="shared" si="0"/>
        <v>0</v>
      </c>
    </row>
    <row r="28" spans="1:7" s="25" customFormat="1" ht="24" customHeight="1" x14ac:dyDescent="0.3">
      <c r="A28" s="200">
        <v>26</v>
      </c>
      <c r="B28" s="200" t="s">
        <v>101</v>
      </c>
      <c r="C28" s="205" t="s">
        <v>134</v>
      </c>
      <c r="D28" s="200" t="s">
        <v>119</v>
      </c>
      <c r="E28" s="201">
        <v>0</v>
      </c>
      <c r="F28" s="203"/>
      <c r="G28" s="196">
        <f t="shared" si="0"/>
        <v>0</v>
      </c>
    </row>
    <row r="29" spans="1:7" s="25" customFormat="1" ht="24" customHeight="1" x14ac:dyDescent="0.3">
      <c r="A29" s="200">
        <v>27</v>
      </c>
      <c r="B29" s="200">
        <v>40604062</v>
      </c>
      <c r="C29" s="205" t="s">
        <v>135</v>
      </c>
      <c r="D29" s="200" t="s">
        <v>119</v>
      </c>
      <c r="E29" s="201">
        <v>0</v>
      </c>
      <c r="F29" s="203"/>
      <c r="G29" s="196">
        <f t="shared" si="0"/>
        <v>0</v>
      </c>
    </row>
    <row r="30" spans="1:7" s="25" customFormat="1" ht="24" customHeight="1" x14ac:dyDescent="0.3">
      <c r="A30" s="200">
        <v>28</v>
      </c>
      <c r="B30" s="200" t="s">
        <v>101</v>
      </c>
      <c r="C30" s="205" t="s">
        <v>136</v>
      </c>
      <c r="D30" s="200" t="s">
        <v>119</v>
      </c>
      <c r="E30" s="201">
        <v>6</v>
      </c>
      <c r="F30" s="203"/>
      <c r="G30" s="196">
        <f t="shared" si="0"/>
        <v>0</v>
      </c>
    </row>
    <row r="31" spans="1:7" s="25" customFormat="1" ht="24" customHeight="1" x14ac:dyDescent="0.3">
      <c r="A31" s="200">
        <v>29</v>
      </c>
      <c r="B31" s="200">
        <v>60600605</v>
      </c>
      <c r="C31" s="205" t="s">
        <v>137</v>
      </c>
      <c r="D31" s="200" t="s">
        <v>109</v>
      </c>
      <c r="E31" s="201">
        <v>128</v>
      </c>
      <c r="F31" s="203"/>
      <c r="G31" s="196">
        <f t="shared" si="0"/>
        <v>0</v>
      </c>
    </row>
    <row r="32" spans="1:7" s="25" customFormat="1" ht="24" customHeight="1" x14ac:dyDescent="0.3">
      <c r="A32" s="200">
        <v>30</v>
      </c>
      <c r="B32" s="200" t="s">
        <v>101</v>
      </c>
      <c r="C32" s="205" t="s">
        <v>138</v>
      </c>
      <c r="D32" s="200" t="s">
        <v>109</v>
      </c>
      <c r="E32" s="201">
        <v>118</v>
      </c>
      <c r="F32" s="203"/>
      <c r="G32" s="196">
        <f t="shared" si="0"/>
        <v>0</v>
      </c>
    </row>
    <row r="33" spans="1:7" s="25" customFormat="1" ht="24" customHeight="1" x14ac:dyDescent="0.3">
      <c r="A33" s="200">
        <v>31</v>
      </c>
      <c r="B33" s="200" t="s">
        <v>101</v>
      </c>
      <c r="C33" s="205" t="s">
        <v>139</v>
      </c>
      <c r="D33" s="200" t="s">
        <v>109</v>
      </c>
      <c r="E33" s="201">
        <v>42</v>
      </c>
      <c r="F33" s="203"/>
      <c r="G33" s="196">
        <f t="shared" si="0"/>
        <v>0</v>
      </c>
    </row>
    <row r="34" spans="1:7" s="25" customFormat="1" ht="24" customHeight="1" x14ac:dyDescent="0.3">
      <c r="A34" s="200">
        <v>32</v>
      </c>
      <c r="B34" s="200" t="s">
        <v>101</v>
      </c>
      <c r="C34" s="205" t="s">
        <v>140</v>
      </c>
      <c r="D34" s="200" t="s">
        <v>131</v>
      </c>
      <c r="E34" s="201">
        <v>0</v>
      </c>
      <c r="F34" s="203"/>
      <c r="G34" s="196">
        <f t="shared" si="0"/>
        <v>0</v>
      </c>
    </row>
    <row r="35" spans="1:7" s="25" customFormat="1" ht="24" customHeight="1" x14ac:dyDescent="0.3">
      <c r="A35" s="200">
        <v>33</v>
      </c>
      <c r="B35" s="200" t="s">
        <v>101</v>
      </c>
      <c r="C35" s="205" t="s">
        <v>141</v>
      </c>
      <c r="D35" s="200" t="s">
        <v>131</v>
      </c>
      <c r="E35" s="201">
        <v>0</v>
      </c>
      <c r="F35" s="203"/>
      <c r="G35" s="196">
        <f t="shared" si="0"/>
        <v>0</v>
      </c>
    </row>
    <row r="36" spans="1:7" s="25" customFormat="1" ht="24" customHeight="1" x14ac:dyDescent="0.3">
      <c r="A36" s="200">
        <v>34</v>
      </c>
      <c r="B36" s="200" t="s">
        <v>101</v>
      </c>
      <c r="C36" s="205" t="s">
        <v>142</v>
      </c>
      <c r="D36" s="200" t="s">
        <v>131</v>
      </c>
      <c r="E36" s="201">
        <v>2</v>
      </c>
      <c r="F36" s="203"/>
      <c r="G36" s="196">
        <f t="shared" si="0"/>
        <v>0</v>
      </c>
    </row>
    <row r="37" spans="1:7" s="25" customFormat="1" ht="24" customHeight="1" x14ac:dyDescent="0.3">
      <c r="A37" s="200">
        <v>35</v>
      </c>
      <c r="B37" s="200" t="s">
        <v>101</v>
      </c>
      <c r="C37" s="205" t="s">
        <v>143</v>
      </c>
      <c r="D37" s="200" t="s">
        <v>131</v>
      </c>
      <c r="E37" s="201">
        <v>0</v>
      </c>
      <c r="F37" s="203"/>
      <c r="G37" s="196">
        <f t="shared" si="0"/>
        <v>0</v>
      </c>
    </row>
    <row r="38" spans="1:7" s="25" customFormat="1" ht="24" customHeight="1" x14ac:dyDescent="0.3">
      <c r="A38" s="200">
        <v>36</v>
      </c>
      <c r="B38" s="200" t="s">
        <v>101</v>
      </c>
      <c r="C38" s="205" t="s">
        <v>144</v>
      </c>
      <c r="D38" s="200" t="s">
        <v>131</v>
      </c>
      <c r="E38" s="201">
        <v>2</v>
      </c>
      <c r="F38" s="203"/>
      <c r="G38" s="196">
        <f t="shared" si="0"/>
        <v>0</v>
      </c>
    </row>
    <row r="39" spans="1:7" s="25" customFormat="1" ht="24" customHeight="1" x14ac:dyDescent="0.3">
      <c r="A39" s="200">
        <v>37</v>
      </c>
      <c r="B39" s="200" t="s">
        <v>101</v>
      </c>
      <c r="C39" s="205" t="s">
        <v>145</v>
      </c>
      <c r="D39" s="200" t="s">
        <v>131</v>
      </c>
      <c r="E39" s="201">
        <v>0</v>
      </c>
      <c r="F39" s="203"/>
      <c r="G39" s="196">
        <f t="shared" si="0"/>
        <v>0</v>
      </c>
    </row>
    <row r="40" spans="1:7" s="25" customFormat="1" ht="24" customHeight="1" x14ac:dyDescent="0.3">
      <c r="A40" s="200">
        <v>38</v>
      </c>
      <c r="B40" s="200" t="s">
        <v>101</v>
      </c>
      <c r="C40" s="205" t="s">
        <v>146</v>
      </c>
      <c r="D40" s="200" t="s">
        <v>109</v>
      </c>
      <c r="E40" s="201">
        <v>30</v>
      </c>
      <c r="F40" s="203"/>
      <c r="G40" s="196">
        <f t="shared" si="0"/>
        <v>0</v>
      </c>
    </row>
    <row r="41" spans="1:7" s="25" customFormat="1" ht="24" customHeight="1" x14ac:dyDescent="0.3">
      <c r="A41" s="200">
        <v>39</v>
      </c>
      <c r="B41" s="200" t="s">
        <v>101</v>
      </c>
      <c r="C41" s="205" t="s">
        <v>147</v>
      </c>
      <c r="D41" s="200" t="s">
        <v>131</v>
      </c>
      <c r="E41" s="201">
        <v>0</v>
      </c>
      <c r="F41" s="203"/>
      <c r="G41" s="196">
        <f t="shared" si="0"/>
        <v>0</v>
      </c>
    </row>
    <row r="42" spans="1:7" s="25" customFormat="1" ht="24" customHeight="1" x14ac:dyDescent="0.3">
      <c r="A42" s="200">
        <v>40</v>
      </c>
      <c r="B42" s="200" t="s">
        <v>101</v>
      </c>
      <c r="C42" s="205" t="s">
        <v>148</v>
      </c>
      <c r="D42" s="200" t="s">
        <v>131</v>
      </c>
      <c r="E42" s="201">
        <v>0</v>
      </c>
      <c r="F42" s="203"/>
      <c r="G42" s="196">
        <f t="shared" si="0"/>
        <v>0</v>
      </c>
    </row>
    <row r="43" spans="1:7" s="25" customFormat="1" ht="24" customHeight="1" x14ac:dyDescent="0.3">
      <c r="A43" s="200">
        <v>41</v>
      </c>
      <c r="B43" s="200" t="s">
        <v>101</v>
      </c>
      <c r="C43" s="205" t="s">
        <v>149</v>
      </c>
      <c r="D43" s="200" t="s">
        <v>109</v>
      </c>
      <c r="E43" s="201">
        <v>0</v>
      </c>
      <c r="F43" s="203"/>
      <c r="G43" s="196">
        <f t="shared" si="0"/>
        <v>0</v>
      </c>
    </row>
    <row r="44" spans="1:7" s="25" customFormat="1" ht="24" customHeight="1" x14ac:dyDescent="0.3">
      <c r="A44" s="200">
        <v>42</v>
      </c>
      <c r="B44" s="200" t="s">
        <v>101</v>
      </c>
      <c r="C44" s="205" t="s">
        <v>150</v>
      </c>
      <c r="D44" s="200" t="s">
        <v>103</v>
      </c>
      <c r="E44" s="201">
        <v>16</v>
      </c>
      <c r="F44" s="203"/>
      <c r="G44" s="196">
        <f t="shared" si="0"/>
        <v>0</v>
      </c>
    </row>
    <row r="45" spans="1:7" s="25" customFormat="1" ht="24" customHeight="1" x14ac:dyDescent="0.3">
      <c r="A45" s="200">
        <v>43</v>
      </c>
      <c r="B45" s="200" t="s">
        <v>101</v>
      </c>
      <c r="C45" s="205" t="s">
        <v>151</v>
      </c>
      <c r="D45" s="200" t="s">
        <v>106</v>
      </c>
      <c r="E45" s="201">
        <v>28</v>
      </c>
      <c r="F45" s="203"/>
      <c r="G45" s="196">
        <f t="shared" si="0"/>
        <v>0</v>
      </c>
    </row>
    <row r="46" spans="1:7" s="25" customFormat="1" ht="24" customHeight="1" x14ac:dyDescent="0.3">
      <c r="A46" s="200">
        <v>44</v>
      </c>
      <c r="B46" s="200" t="s">
        <v>101</v>
      </c>
      <c r="C46" s="205" t="s">
        <v>152</v>
      </c>
      <c r="D46" s="200" t="s">
        <v>112</v>
      </c>
      <c r="E46" s="201">
        <v>64</v>
      </c>
      <c r="F46" s="203"/>
      <c r="G46" s="196">
        <f t="shared" si="0"/>
        <v>0</v>
      </c>
    </row>
    <row r="47" spans="1:7" s="25" customFormat="1" ht="24" customHeight="1" x14ac:dyDescent="0.3">
      <c r="A47" s="204">
        <v>45</v>
      </c>
      <c r="B47" s="204" t="s">
        <v>101</v>
      </c>
      <c r="C47" s="207" t="s">
        <v>153</v>
      </c>
      <c r="D47" s="204" t="s">
        <v>131</v>
      </c>
      <c r="E47" s="201">
        <v>4</v>
      </c>
      <c r="F47" s="203"/>
      <c r="G47" s="196">
        <f t="shared" si="0"/>
        <v>0</v>
      </c>
    </row>
    <row r="48" spans="1:7" s="25" customFormat="1" ht="24" customHeight="1" x14ac:dyDescent="0.3">
      <c r="A48" s="204">
        <v>46</v>
      </c>
      <c r="B48" s="204" t="s">
        <v>101</v>
      </c>
      <c r="C48" s="207" t="s">
        <v>154</v>
      </c>
      <c r="D48" s="204" t="s">
        <v>109</v>
      </c>
      <c r="E48" s="201">
        <v>0</v>
      </c>
      <c r="F48" s="203"/>
      <c r="G48" s="196">
        <f t="shared" si="0"/>
        <v>0</v>
      </c>
    </row>
    <row r="49" spans="1:7" s="25" customFormat="1" ht="24" customHeight="1" x14ac:dyDescent="0.3">
      <c r="A49" s="204">
        <v>47</v>
      </c>
      <c r="B49" s="204" t="s">
        <v>101</v>
      </c>
      <c r="C49" s="207" t="s">
        <v>155</v>
      </c>
      <c r="D49" s="204" t="s">
        <v>109</v>
      </c>
      <c r="E49" s="201">
        <v>0</v>
      </c>
      <c r="F49" s="203"/>
      <c r="G49" s="196">
        <f t="shared" si="0"/>
        <v>0</v>
      </c>
    </row>
    <row r="50" spans="1:7" s="25" customFormat="1" ht="24" customHeight="1" x14ac:dyDescent="0.3">
      <c r="A50" s="204">
        <v>48</v>
      </c>
      <c r="B50" s="204" t="s">
        <v>101</v>
      </c>
      <c r="C50" s="207" t="s">
        <v>156</v>
      </c>
      <c r="D50" s="204" t="s">
        <v>109</v>
      </c>
      <c r="E50" s="201">
        <v>30</v>
      </c>
      <c r="F50" s="203"/>
      <c r="G50" s="196">
        <f t="shared" si="0"/>
        <v>0</v>
      </c>
    </row>
    <row r="51" spans="1:7" s="25" customFormat="1" ht="24" customHeight="1" x14ac:dyDescent="0.3">
      <c r="A51" s="204">
        <v>49</v>
      </c>
      <c r="B51" s="204" t="s">
        <v>101</v>
      </c>
      <c r="C51" s="207" t="s">
        <v>157</v>
      </c>
      <c r="D51" s="204" t="s">
        <v>109</v>
      </c>
      <c r="E51" s="201">
        <v>0</v>
      </c>
      <c r="F51" s="203"/>
      <c r="G51" s="196">
        <f t="shared" si="0"/>
        <v>0</v>
      </c>
    </row>
    <row r="52" spans="1:7" s="25" customFormat="1" ht="24" customHeight="1" x14ac:dyDescent="0.3">
      <c r="A52" s="204">
        <v>50</v>
      </c>
      <c r="B52" s="204" t="s">
        <v>101</v>
      </c>
      <c r="C52" s="207" t="s">
        <v>158</v>
      </c>
      <c r="D52" s="204" t="s">
        <v>109</v>
      </c>
      <c r="E52" s="201">
        <v>0</v>
      </c>
      <c r="F52" s="203"/>
      <c r="G52" s="196">
        <f t="shared" si="0"/>
        <v>0</v>
      </c>
    </row>
    <row r="53" spans="1:7" s="25" customFormat="1" ht="24" customHeight="1" thickBot="1" x14ac:dyDescent="0.35">
      <c r="A53" s="143">
        <v>51</v>
      </c>
      <c r="B53" s="312" t="s">
        <v>88</v>
      </c>
      <c r="C53" s="312"/>
      <c r="D53" s="312"/>
      <c r="E53" s="312"/>
      <c r="F53" s="312"/>
      <c r="G53" s="208">
        <f>SUM(G3:G52)</f>
        <v>0</v>
      </c>
    </row>
    <row r="54" spans="1:7" s="25" customFormat="1" ht="24" customHeight="1" x14ac:dyDescent="0.3">
      <c r="A54" s="41"/>
      <c r="B54" s="41"/>
      <c r="C54" s="42"/>
      <c r="D54" s="41"/>
      <c r="E54" s="41"/>
      <c r="F54" s="41"/>
      <c r="G54" s="41"/>
    </row>
    <row r="55" spans="1:7" s="25" customFormat="1" ht="24" customHeight="1" x14ac:dyDescent="0.3">
      <c r="A55" s="41"/>
      <c r="B55" s="41"/>
      <c r="C55" s="42"/>
      <c r="D55" s="41"/>
      <c r="E55" s="41"/>
      <c r="F55" s="41"/>
      <c r="G55" s="41"/>
    </row>
    <row r="56" spans="1:7" s="25" customFormat="1" ht="24" customHeight="1" x14ac:dyDescent="0.3">
      <c r="A56" s="26"/>
      <c r="B56" s="26"/>
      <c r="C56" s="27"/>
      <c r="D56" s="26"/>
      <c r="E56" s="26"/>
      <c r="F56" s="26"/>
      <c r="G56" s="26"/>
    </row>
    <row r="57" spans="1:7" s="25" customFormat="1" ht="24" customHeight="1" x14ac:dyDescent="0.3">
      <c r="A57" s="26"/>
      <c r="B57" s="26"/>
      <c r="C57" s="27"/>
      <c r="D57" s="26"/>
      <c r="E57" s="26"/>
      <c r="F57" s="26"/>
      <c r="G57" s="26"/>
    </row>
    <row r="58" spans="1:7" s="25" customFormat="1" ht="24" customHeight="1" x14ac:dyDescent="0.3">
      <c r="A58" s="26"/>
      <c r="B58" s="26"/>
      <c r="C58" s="27"/>
      <c r="D58" s="26"/>
      <c r="E58" s="26"/>
      <c r="F58" s="26"/>
      <c r="G58" s="26"/>
    </row>
    <row r="59" spans="1:7" s="25" customFormat="1" ht="24" customHeight="1" x14ac:dyDescent="0.3">
      <c r="A59" s="26"/>
      <c r="B59" s="26"/>
      <c r="C59" s="27"/>
      <c r="D59" s="26"/>
      <c r="E59" s="26"/>
      <c r="F59" s="26"/>
      <c r="G59" s="26"/>
    </row>
    <row r="60" spans="1:7" s="25" customFormat="1" ht="24" customHeight="1" x14ac:dyDescent="0.3">
      <c r="A60" s="26"/>
      <c r="B60" s="26"/>
      <c r="C60" s="27"/>
      <c r="D60" s="26"/>
      <c r="E60" s="26"/>
      <c r="F60" s="26"/>
      <c r="G60" s="26"/>
    </row>
    <row r="61" spans="1:7" s="25" customFormat="1" ht="24" customHeight="1" x14ac:dyDescent="0.3">
      <c r="A61" s="26"/>
      <c r="B61" s="26"/>
      <c r="C61" s="27"/>
      <c r="D61" s="26"/>
      <c r="E61" s="26"/>
      <c r="F61" s="26"/>
      <c r="G61" s="26"/>
    </row>
    <row r="62" spans="1:7" ht="24" customHeight="1" x14ac:dyDescent="0.3"/>
  </sheetData>
  <sheetProtection selectLockedCells="1"/>
  <mergeCells count="2">
    <mergeCell ref="A1:G1"/>
    <mergeCell ref="B53:F53"/>
  </mergeCells>
  <pageMargins left="0.7" right="0.7" top="0.75" bottom="0.75" header="0.3" footer="0.3"/>
  <pageSetup scale="60" fitToWidth="0" fitToHeight="0" orientation="portrait" r:id="rId1"/>
  <rowBreaks count="1" manualBreakCount="1">
    <brk id="4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84B2-4E75-44BB-8099-6BF687C4BC91}">
  <sheetPr>
    <tabColor theme="5" tint="-0.499984740745262"/>
  </sheetPr>
  <dimension ref="A1:G62"/>
  <sheetViews>
    <sheetView view="pageBreakPreview" zoomScaleNormal="100" zoomScaleSheetLayoutView="100" workbookViewId="0">
      <selection activeCell="F10" sqref="F10"/>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313" t="s">
        <v>70</v>
      </c>
      <c r="B1" s="314"/>
      <c r="C1" s="314"/>
      <c r="D1" s="314"/>
      <c r="E1" s="314"/>
      <c r="F1" s="314"/>
      <c r="G1" s="315"/>
    </row>
    <row r="2" spans="1:7" s="25" customFormat="1" ht="30" customHeight="1" x14ac:dyDescent="0.2">
      <c r="A2" s="132" t="s">
        <v>42</v>
      </c>
      <c r="B2" s="133" t="str">
        <f>'[2]Original Items Condensed'!C8</f>
        <v>Code Number</v>
      </c>
      <c r="C2" s="133" t="s">
        <v>41</v>
      </c>
      <c r="D2" s="134" t="s">
        <v>40</v>
      </c>
      <c r="E2" s="134" t="s">
        <v>39</v>
      </c>
      <c r="F2" s="135" t="s">
        <v>38</v>
      </c>
      <c r="G2" s="136" t="s">
        <v>37</v>
      </c>
    </row>
    <row r="3" spans="1:7" s="25" customFormat="1" ht="24" customHeight="1" x14ac:dyDescent="0.3">
      <c r="A3" s="200">
        <v>1</v>
      </c>
      <c r="B3" s="200" t="s">
        <v>101</v>
      </c>
      <c r="C3" s="205" t="s">
        <v>102</v>
      </c>
      <c r="D3" s="200" t="s">
        <v>103</v>
      </c>
      <c r="E3" s="201">
        <v>368</v>
      </c>
      <c r="F3" s="203"/>
      <c r="G3" s="196">
        <f t="shared" ref="G3:G52" si="0">SUM(E3*F3)</f>
        <v>0</v>
      </c>
    </row>
    <row r="4" spans="1:7" s="25" customFormat="1" ht="24" customHeight="1" x14ac:dyDescent="0.3">
      <c r="A4" s="200">
        <v>2</v>
      </c>
      <c r="B4" s="200" t="s">
        <v>101</v>
      </c>
      <c r="C4" s="205" t="s">
        <v>104</v>
      </c>
      <c r="D4" s="200" t="s">
        <v>103</v>
      </c>
      <c r="E4" s="201">
        <v>197</v>
      </c>
      <c r="F4" s="203"/>
      <c r="G4" s="196">
        <f t="shared" si="0"/>
        <v>0</v>
      </c>
    </row>
    <row r="5" spans="1:7" s="25" customFormat="1" ht="24" customHeight="1" x14ac:dyDescent="0.3">
      <c r="A5" s="200">
        <v>3</v>
      </c>
      <c r="B5" s="200" t="s">
        <v>101</v>
      </c>
      <c r="C5" s="205" t="s">
        <v>105</v>
      </c>
      <c r="D5" s="200" t="s">
        <v>106</v>
      </c>
      <c r="E5" s="201">
        <v>37</v>
      </c>
      <c r="F5" s="203"/>
      <c r="G5" s="196">
        <f t="shared" si="0"/>
        <v>0</v>
      </c>
    </row>
    <row r="6" spans="1:7" s="25" customFormat="1" ht="24" customHeight="1" x14ac:dyDescent="0.3">
      <c r="A6" s="200">
        <v>4</v>
      </c>
      <c r="B6" s="200" t="s">
        <v>101</v>
      </c>
      <c r="C6" s="205" t="s">
        <v>107</v>
      </c>
      <c r="D6" s="200" t="s">
        <v>106</v>
      </c>
      <c r="E6" s="201">
        <v>341</v>
      </c>
      <c r="F6" s="203"/>
      <c r="G6" s="196">
        <f t="shared" si="0"/>
        <v>0</v>
      </c>
    </row>
    <row r="7" spans="1:7" s="25" customFormat="1" ht="24" customHeight="1" x14ac:dyDescent="0.3">
      <c r="A7" s="200">
        <v>5</v>
      </c>
      <c r="B7" s="200">
        <v>44000300</v>
      </c>
      <c r="C7" s="205" t="s">
        <v>108</v>
      </c>
      <c r="D7" s="200" t="s">
        <v>109</v>
      </c>
      <c r="E7" s="201">
        <v>93</v>
      </c>
      <c r="F7" s="203"/>
      <c r="G7" s="196">
        <f>SUM(E7*F7)</f>
        <v>0</v>
      </c>
    </row>
    <row r="8" spans="1:7" s="25" customFormat="1" ht="24" customHeight="1" x14ac:dyDescent="0.3">
      <c r="A8" s="200">
        <v>6</v>
      </c>
      <c r="B8" s="200">
        <v>44000500</v>
      </c>
      <c r="C8" s="205" t="s">
        <v>110</v>
      </c>
      <c r="D8" s="200" t="s">
        <v>109</v>
      </c>
      <c r="E8" s="201">
        <v>163</v>
      </c>
      <c r="F8" s="203"/>
      <c r="G8" s="196">
        <f t="shared" si="0"/>
        <v>0</v>
      </c>
    </row>
    <row r="9" spans="1:7" s="25" customFormat="1" ht="24" customHeight="1" x14ac:dyDescent="0.3">
      <c r="A9" s="200">
        <v>7</v>
      </c>
      <c r="B9" s="200">
        <v>44000600</v>
      </c>
      <c r="C9" s="205" t="s">
        <v>111</v>
      </c>
      <c r="D9" s="200" t="s">
        <v>112</v>
      </c>
      <c r="E9" s="201">
        <v>166</v>
      </c>
      <c r="F9" s="203"/>
      <c r="G9" s="196">
        <f t="shared" si="0"/>
        <v>0</v>
      </c>
    </row>
    <row r="10" spans="1:7" s="25" customFormat="1" ht="24" customHeight="1" x14ac:dyDescent="0.3">
      <c r="A10" s="200">
        <v>8</v>
      </c>
      <c r="B10" s="200" t="s">
        <v>101</v>
      </c>
      <c r="C10" s="205" t="s">
        <v>113</v>
      </c>
      <c r="D10" s="200" t="s">
        <v>106</v>
      </c>
      <c r="E10" s="201">
        <v>1063</v>
      </c>
      <c r="F10" s="203"/>
      <c r="G10" s="196">
        <f t="shared" si="0"/>
        <v>0</v>
      </c>
    </row>
    <row r="11" spans="1:7" s="25" customFormat="1" ht="24" customHeight="1" x14ac:dyDescent="0.3">
      <c r="A11" s="200">
        <v>9</v>
      </c>
      <c r="B11" s="200" t="s">
        <v>101</v>
      </c>
      <c r="C11" s="205" t="s">
        <v>114</v>
      </c>
      <c r="D11" s="200" t="s">
        <v>112</v>
      </c>
      <c r="E11" s="201">
        <v>2051</v>
      </c>
      <c r="F11" s="203"/>
      <c r="G11" s="196">
        <f t="shared" si="0"/>
        <v>0</v>
      </c>
    </row>
    <row r="12" spans="1:7" s="25" customFormat="1" ht="24" customHeight="1" x14ac:dyDescent="0.3">
      <c r="A12" s="200">
        <v>10</v>
      </c>
      <c r="B12" s="200" t="s">
        <v>101</v>
      </c>
      <c r="C12" s="205" t="s">
        <v>115</v>
      </c>
      <c r="D12" s="200" t="s">
        <v>106</v>
      </c>
      <c r="E12" s="201">
        <v>59</v>
      </c>
      <c r="F12" s="203"/>
      <c r="G12" s="196">
        <f t="shared" si="0"/>
        <v>0</v>
      </c>
    </row>
    <row r="13" spans="1:7" s="25" customFormat="1" ht="24" customHeight="1" x14ac:dyDescent="0.3">
      <c r="A13" s="200">
        <v>11</v>
      </c>
      <c r="B13" s="200">
        <v>31101100</v>
      </c>
      <c r="C13" s="205" t="s">
        <v>116</v>
      </c>
      <c r="D13" s="200" t="s">
        <v>103</v>
      </c>
      <c r="E13" s="201">
        <v>278</v>
      </c>
      <c r="F13" s="203"/>
      <c r="G13" s="196">
        <f t="shared" si="0"/>
        <v>0</v>
      </c>
    </row>
    <row r="14" spans="1:7" s="25" customFormat="1" ht="24" customHeight="1" x14ac:dyDescent="0.3">
      <c r="A14" s="200">
        <v>12</v>
      </c>
      <c r="B14" s="200">
        <v>20800150</v>
      </c>
      <c r="C14" s="205" t="s">
        <v>117</v>
      </c>
      <c r="D14" s="200" t="s">
        <v>103</v>
      </c>
      <c r="E14" s="201">
        <v>234</v>
      </c>
      <c r="F14" s="203"/>
      <c r="G14" s="196">
        <f t="shared" si="0"/>
        <v>0</v>
      </c>
    </row>
    <row r="15" spans="1:7" s="25" customFormat="1" ht="24" customHeight="1" x14ac:dyDescent="0.3">
      <c r="A15" s="200">
        <v>13</v>
      </c>
      <c r="B15" s="200" t="s">
        <v>101</v>
      </c>
      <c r="C15" s="205" t="s">
        <v>118</v>
      </c>
      <c r="D15" s="200" t="s">
        <v>119</v>
      </c>
      <c r="E15" s="201">
        <v>80</v>
      </c>
      <c r="F15" s="203"/>
      <c r="G15" s="196">
        <f t="shared" si="0"/>
        <v>0</v>
      </c>
    </row>
    <row r="16" spans="1:7" s="25" customFormat="1" ht="24" customHeight="1" x14ac:dyDescent="0.3">
      <c r="A16" s="200">
        <v>14</v>
      </c>
      <c r="B16" s="200">
        <v>35300300</v>
      </c>
      <c r="C16" s="205" t="s">
        <v>120</v>
      </c>
      <c r="D16" s="200" t="s">
        <v>106</v>
      </c>
      <c r="E16" s="201">
        <v>37</v>
      </c>
      <c r="F16" s="203"/>
      <c r="G16" s="196">
        <f t="shared" si="0"/>
        <v>0</v>
      </c>
    </row>
    <row r="17" spans="1:7" s="25" customFormat="1" ht="24" customHeight="1" x14ac:dyDescent="0.3">
      <c r="A17" s="200">
        <v>15</v>
      </c>
      <c r="B17" s="200" t="s">
        <v>101</v>
      </c>
      <c r="C17" s="205" t="s">
        <v>121</v>
      </c>
      <c r="D17" s="200" t="s">
        <v>106</v>
      </c>
      <c r="E17" s="201">
        <v>33</v>
      </c>
      <c r="F17" s="203"/>
      <c r="G17" s="196">
        <f t="shared" si="0"/>
        <v>0</v>
      </c>
    </row>
    <row r="18" spans="1:7" s="25" customFormat="1" ht="24" customHeight="1" x14ac:dyDescent="0.3">
      <c r="A18" s="200">
        <v>16</v>
      </c>
      <c r="B18" s="200" t="s">
        <v>101</v>
      </c>
      <c r="C18" s="205" t="s">
        <v>122</v>
      </c>
      <c r="D18" s="200" t="s">
        <v>106</v>
      </c>
      <c r="E18" s="201">
        <v>1105</v>
      </c>
      <c r="F18" s="203"/>
      <c r="G18" s="196">
        <f t="shared" si="0"/>
        <v>0</v>
      </c>
    </row>
    <row r="19" spans="1:7" s="25" customFormat="1" ht="24" customHeight="1" x14ac:dyDescent="0.3">
      <c r="A19" s="200">
        <v>17</v>
      </c>
      <c r="B19" s="200" t="s">
        <v>101</v>
      </c>
      <c r="C19" s="205" t="s">
        <v>123</v>
      </c>
      <c r="D19" s="200" t="s">
        <v>106</v>
      </c>
      <c r="E19" s="201">
        <v>120</v>
      </c>
      <c r="F19" s="203"/>
      <c r="G19" s="196">
        <f t="shared" si="0"/>
        <v>0</v>
      </c>
    </row>
    <row r="20" spans="1:7" s="25" customFormat="1" ht="24" customHeight="1" x14ac:dyDescent="0.3">
      <c r="A20" s="200">
        <v>18</v>
      </c>
      <c r="B20" s="200" t="s">
        <v>101</v>
      </c>
      <c r="C20" s="205" t="s">
        <v>124</v>
      </c>
      <c r="D20" s="200" t="s">
        <v>112</v>
      </c>
      <c r="E20" s="201">
        <v>2051</v>
      </c>
      <c r="F20" s="203"/>
      <c r="G20" s="196">
        <f t="shared" si="0"/>
        <v>0</v>
      </c>
    </row>
    <row r="21" spans="1:7" s="25" customFormat="1" ht="24" customHeight="1" x14ac:dyDescent="0.3">
      <c r="A21" s="200">
        <v>19</v>
      </c>
      <c r="B21" s="200" t="s">
        <v>101</v>
      </c>
      <c r="C21" s="205" t="s">
        <v>125</v>
      </c>
      <c r="D21" s="200" t="s">
        <v>112</v>
      </c>
      <c r="E21" s="201">
        <v>1501</v>
      </c>
      <c r="F21" s="203"/>
      <c r="G21" s="196">
        <f t="shared" si="0"/>
        <v>0</v>
      </c>
    </row>
    <row r="22" spans="1:7" s="25" customFormat="1" ht="24" customHeight="1" x14ac:dyDescent="0.3">
      <c r="A22" s="200">
        <v>20</v>
      </c>
      <c r="B22" s="200" t="s">
        <v>101</v>
      </c>
      <c r="C22" s="205" t="s">
        <v>126</v>
      </c>
      <c r="D22" s="200" t="s">
        <v>112</v>
      </c>
      <c r="E22" s="201">
        <v>0</v>
      </c>
      <c r="F22" s="203"/>
      <c r="G22" s="196">
        <f t="shared" si="0"/>
        <v>0</v>
      </c>
    </row>
    <row r="23" spans="1:7" s="25" customFormat="1" ht="24" customHeight="1" x14ac:dyDescent="0.3">
      <c r="A23" s="200">
        <v>21</v>
      </c>
      <c r="B23" s="200" t="s">
        <v>101</v>
      </c>
      <c r="C23" s="205" t="s">
        <v>127</v>
      </c>
      <c r="D23" s="200" t="s">
        <v>112</v>
      </c>
      <c r="E23" s="201">
        <v>166</v>
      </c>
      <c r="F23" s="203"/>
      <c r="G23" s="196">
        <f t="shared" si="0"/>
        <v>0</v>
      </c>
    </row>
    <row r="24" spans="1:7" s="25" customFormat="1" ht="24" customHeight="1" x14ac:dyDescent="0.3">
      <c r="A24" s="200">
        <v>22</v>
      </c>
      <c r="B24" s="200" t="s">
        <v>101</v>
      </c>
      <c r="C24" s="205" t="s">
        <v>128</v>
      </c>
      <c r="D24" s="200" t="s">
        <v>112</v>
      </c>
      <c r="E24" s="201">
        <v>0</v>
      </c>
      <c r="F24" s="203"/>
      <c r="G24" s="196">
        <f t="shared" si="0"/>
        <v>0</v>
      </c>
    </row>
    <row r="25" spans="1:7" s="25" customFormat="1" ht="24" customHeight="1" x14ac:dyDescent="0.3">
      <c r="A25" s="200">
        <v>23</v>
      </c>
      <c r="B25" s="200" t="s">
        <v>101</v>
      </c>
      <c r="C25" s="205" t="s">
        <v>129</v>
      </c>
      <c r="D25" s="200" t="s">
        <v>112</v>
      </c>
      <c r="E25" s="201">
        <v>116</v>
      </c>
      <c r="F25" s="203"/>
      <c r="G25" s="196">
        <f t="shared" si="0"/>
        <v>0</v>
      </c>
    </row>
    <row r="26" spans="1:7" s="25" customFormat="1" ht="24" customHeight="1" x14ac:dyDescent="0.3">
      <c r="A26" s="200">
        <v>24</v>
      </c>
      <c r="B26" s="200" t="s">
        <v>101</v>
      </c>
      <c r="C26" s="205" t="s">
        <v>130</v>
      </c>
      <c r="D26" s="200" t="s">
        <v>131</v>
      </c>
      <c r="E26" s="201">
        <v>186</v>
      </c>
      <c r="F26" s="203"/>
      <c r="G26" s="196">
        <f t="shared" si="0"/>
        <v>0</v>
      </c>
    </row>
    <row r="27" spans="1:7" s="25" customFormat="1" ht="24" customHeight="1" x14ac:dyDescent="0.3">
      <c r="A27" s="200">
        <v>25</v>
      </c>
      <c r="B27" s="200">
        <v>40600290</v>
      </c>
      <c r="C27" s="205" t="s">
        <v>132</v>
      </c>
      <c r="D27" s="200" t="s">
        <v>133</v>
      </c>
      <c r="E27" s="201">
        <v>44</v>
      </c>
      <c r="F27" s="203"/>
      <c r="G27" s="196">
        <f t="shared" si="0"/>
        <v>0</v>
      </c>
    </row>
    <row r="28" spans="1:7" s="25" customFormat="1" ht="24" customHeight="1" x14ac:dyDescent="0.3">
      <c r="A28" s="200">
        <v>26</v>
      </c>
      <c r="B28" s="200" t="s">
        <v>101</v>
      </c>
      <c r="C28" s="205" t="s">
        <v>134</v>
      </c>
      <c r="D28" s="200" t="s">
        <v>119</v>
      </c>
      <c r="E28" s="201">
        <v>7</v>
      </c>
      <c r="F28" s="203"/>
      <c r="G28" s="196">
        <f t="shared" si="0"/>
        <v>0</v>
      </c>
    </row>
    <row r="29" spans="1:7" s="25" customFormat="1" ht="24" customHeight="1" x14ac:dyDescent="0.3">
      <c r="A29" s="200">
        <v>27</v>
      </c>
      <c r="B29" s="200">
        <v>40604062</v>
      </c>
      <c r="C29" s="205" t="s">
        <v>135</v>
      </c>
      <c r="D29" s="200" t="s">
        <v>119</v>
      </c>
      <c r="E29" s="201">
        <v>0</v>
      </c>
      <c r="F29" s="203"/>
      <c r="G29" s="196">
        <f t="shared" si="0"/>
        <v>0</v>
      </c>
    </row>
    <row r="30" spans="1:7" s="25" customFormat="1" ht="24" customHeight="1" x14ac:dyDescent="0.3">
      <c r="A30" s="200">
        <v>28</v>
      </c>
      <c r="B30" s="200" t="s">
        <v>101</v>
      </c>
      <c r="C30" s="205" t="s">
        <v>136</v>
      </c>
      <c r="D30" s="200" t="s">
        <v>119</v>
      </c>
      <c r="E30" s="201">
        <v>7</v>
      </c>
      <c r="F30" s="203"/>
      <c r="G30" s="196">
        <f t="shared" si="0"/>
        <v>0</v>
      </c>
    </row>
    <row r="31" spans="1:7" s="25" customFormat="1" ht="24" customHeight="1" x14ac:dyDescent="0.3">
      <c r="A31" s="200">
        <v>29</v>
      </c>
      <c r="B31" s="200">
        <v>60600605</v>
      </c>
      <c r="C31" s="205" t="s">
        <v>137</v>
      </c>
      <c r="D31" s="200" t="s">
        <v>109</v>
      </c>
      <c r="E31" s="201">
        <v>93</v>
      </c>
      <c r="F31" s="203"/>
      <c r="G31" s="196">
        <f t="shared" si="0"/>
        <v>0</v>
      </c>
    </row>
    <row r="32" spans="1:7" s="25" customFormat="1" ht="24" customHeight="1" x14ac:dyDescent="0.3">
      <c r="A32" s="200">
        <v>30</v>
      </c>
      <c r="B32" s="200" t="s">
        <v>101</v>
      </c>
      <c r="C32" s="205" t="s">
        <v>138</v>
      </c>
      <c r="D32" s="200" t="s">
        <v>109</v>
      </c>
      <c r="E32" s="201">
        <v>122</v>
      </c>
      <c r="F32" s="203"/>
      <c r="G32" s="196">
        <f t="shared" si="0"/>
        <v>0</v>
      </c>
    </row>
    <row r="33" spans="1:7" s="25" customFormat="1" ht="24" customHeight="1" x14ac:dyDescent="0.3">
      <c r="A33" s="200">
        <v>31</v>
      </c>
      <c r="B33" s="200" t="s">
        <v>101</v>
      </c>
      <c r="C33" s="205" t="s">
        <v>139</v>
      </c>
      <c r="D33" s="200" t="s">
        <v>109</v>
      </c>
      <c r="E33" s="201">
        <v>42</v>
      </c>
      <c r="F33" s="203"/>
      <c r="G33" s="196">
        <f t="shared" si="0"/>
        <v>0</v>
      </c>
    </row>
    <row r="34" spans="1:7" s="25" customFormat="1" ht="24" customHeight="1" x14ac:dyDescent="0.3">
      <c r="A34" s="200">
        <v>32</v>
      </c>
      <c r="B34" s="200" t="s">
        <v>101</v>
      </c>
      <c r="C34" s="205" t="s">
        <v>140</v>
      </c>
      <c r="D34" s="200" t="s">
        <v>131</v>
      </c>
      <c r="E34" s="201">
        <v>0</v>
      </c>
      <c r="F34" s="203"/>
      <c r="G34" s="196">
        <f t="shared" si="0"/>
        <v>0</v>
      </c>
    </row>
    <row r="35" spans="1:7" s="25" customFormat="1" ht="24" customHeight="1" x14ac:dyDescent="0.3">
      <c r="A35" s="200">
        <v>33</v>
      </c>
      <c r="B35" s="200" t="s">
        <v>101</v>
      </c>
      <c r="C35" s="205" t="s">
        <v>141</v>
      </c>
      <c r="D35" s="200" t="s">
        <v>131</v>
      </c>
      <c r="E35" s="201">
        <v>0</v>
      </c>
      <c r="F35" s="203"/>
      <c r="G35" s="196">
        <f t="shared" si="0"/>
        <v>0</v>
      </c>
    </row>
    <row r="36" spans="1:7" s="25" customFormat="1" ht="24" customHeight="1" x14ac:dyDescent="0.3">
      <c r="A36" s="200">
        <v>34</v>
      </c>
      <c r="B36" s="200" t="s">
        <v>101</v>
      </c>
      <c r="C36" s="205" t="s">
        <v>142</v>
      </c>
      <c r="D36" s="200" t="s">
        <v>131</v>
      </c>
      <c r="E36" s="201">
        <v>1</v>
      </c>
      <c r="F36" s="203"/>
      <c r="G36" s="196">
        <f t="shared" si="0"/>
        <v>0</v>
      </c>
    </row>
    <row r="37" spans="1:7" s="25" customFormat="1" ht="24" customHeight="1" x14ac:dyDescent="0.3">
      <c r="A37" s="200">
        <v>35</v>
      </c>
      <c r="B37" s="200" t="s">
        <v>101</v>
      </c>
      <c r="C37" s="205" t="s">
        <v>143</v>
      </c>
      <c r="D37" s="200" t="s">
        <v>131</v>
      </c>
      <c r="E37" s="201">
        <v>4</v>
      </c>
      <c r="F37" s="203"/>
      <c r="G37" s="196">
        <f t="shared" si="0"/>
        <v>0</v>
      </c>
    </row>
    <row r="38" spans="1:7" s="25" customFormat="1" ht="24" customHeight="1" x14ac:dyDescent="0.3">
      <c r="A38" s="200">
        <v>36</v>
      </c>
      <c r="B38" s="200" t="s">
        <v>101</v>
      </c>
      <c r="C38" s="205" t="s">
        <v>144</v>
      </c>
      <c r="D38" s="200" t="s">
        <v>131</v>
      </c>
      <c r="E38" s="201">
        <v>0</v>
      </c>
      <c r="F38" s="203"/>
      <c r="G38" s="196">
        <f t="shared" si="0"/>
        <v>0</v>
      </c>
    </row>
    <row r="39" spans="1:7" s="25" customFormat="1" ht="24" customHeight="1" x14ac:dyDescent="0.3">
      <c r="A39" s="200">
        <v>37</v>
      </c>
      <c r="B39" s="200" t="s">
        <v>101</v>
      </c>
      <c r="C39" s="205" t="s">
        <v>145</v>
      </c>
      <c r="D39" s="200" t="s">
        <v>131</v>
      </c>
      <c r="E39" s="201">
        <v>1</v>
      </c>
      <c r="F39" s="203"/>
      <c r="G39" s="196">
        <f t="shared" si="0"/>
        <v>0</v>
      </c>
    </row>
    <row r="40" spans="1:7" s="25" customFormat="1" ht="24" customHeight="1" x14ac:dyDescent="0.3">
      <c r="A40" s="200">
        <v>38</v>
      </c>
      <c r="B40" s="200" t="s">
        <v>101</v>
      </c>
      <c r="C40" s="205" t="s">
        <v>146</v>
      </c>
      <c r="D40" s="200" t="s">
        <v>109</v>
      </c>
      <c r="E40" s="201">
        <v>0</v>
      </c>
      <c r="F40" s="203"/>
      <c r="G40" s="196">
        <f t="shared" si="0"/>
        <v>0</v>
      </c>
    </row>
    <row r="41" spans="1:7" s="25" customFormat="1" ht="24" customHeight="1" x14ac:dyDescent="0.3">
      <c r="A41" s="200">
        <v>39</v>
      </c>
      <c r="B41" s="200" t="s">
        <v>101</v>
      </c>
      <c r="C41" s="205" t="s">
        <v>147</v>
      </c>
      <c r="D41" s="200" t="s">
        <v>131</v>
      </c>
      <c r="E41" s="201">
        <v>0</v>
      </c>
      <c r="F41" s="203"/>
      <c r="G41" s="196">
        <f t="shared" si="0"/>
        <v>0</v>
      </c>
    </row>
    <row r="42" spans="1:7" s="25" customFormat="1" ht="24" customHeight="1" x14ac:dyDescent="0.3">
      <c r="A42" s="200">
        <v>40</v>
      </c>
      <c r="B42" s="200" t="s">
        <v>101</v>
      </c>
      <c r="C42" s="205" t="s">
        <v>148</v>
      </c>
      <c r="D42" s="200" t="s">
        <v>131</v>
      </c>
      <c r="E42" s="201">
        <v>0</v>
      </c>
      <c r="F42" s="203"/>
      <c r="G42" s="196">
        <f t="shared" si="0"/>
        <v>0</v>
      </c>
    </row>
    <row r="43" spans="1:7" s="25" customFormat="1" ht="24" customHeight="1" x14ac:dyDescent="0.3">
      <c r="A43" s="200">
        <v>41</v>
      </c>
      <c r="B43" s="200" t="s">
        <v>101</v>
      </c>
      <c r="C43" s="205" t="s">
        <v>149</v>
      </c>
      <c r="D43" s="200" t="s">
        <v>109</v>
      </c>
      <c r="E43" s="201">
        <v>0</v>
      </c>
      <c r="F43" s="203"/>
      <c r="G43" s="196">
        <f t="shared" si="0"/>
        <v>0</v>
      </c>
    </row>
    <row r="44" spans="1:7" s="25" customFormat="1" ht="24" customHeight="1" x14ac:dyDescent="0.3">
      <c r="A44" s="200">
        <v>42</v>
      </c>
      <c r="B44" s="200" t="s">
        <v>101</v>
      </c>
      <c r="C44" s="205" t="s">
        <v>150</v>
      </c>
      <c r="D44" s="200" t="s">
        <v>103</v>
      </c>
      <c r="E44" s="201">
        <v>4.8999999999999995</v>
      </c>
      <c r="F44" s="203"/>
      <c r="G44" s="196">
        <f t="shared" si="0"/>
        <v>0</v>
      </c>
    </row>
    <row r="45" spans="1:7" s="25" customFormat="1" ht="24" customHeight="1" x14ac:dyDescent="0.3">
      <c r="A45" s="200">
        <v>43</v>
      </c>
      <c r="B45" s="200" t="s">
        <v>101</v>
      </c>
      <c r="C45" s="205" t="s">
        <v>151</v>
      </c>
      <c r="D45" s="200" t="s">
        <v>106</v>
      </c>
      <c r="E45" s="201">
        <v>9</v>
      </c>
      <c r="F45" s="203"/>
      <c r="G45" s="196">
        <f t="shared" si="0"/>
        <v>0</v>
      </c>
    </row>
    <row r="46" spans="1:7" s="25" customFormat="1" ht="24" customHeight="1" x14ac:dyDescent="0.3">
      <c r="A46" s="200">
        <v>44</v>
      </c>
      <c r="B46" s="200" t="s">
        <v>101</v>
      </c>
      <c r="C46" s="205" t="s">
        <v>152</v>
      </c>
      <c r="D46" s="200" t="s">
        <v>112</v>
      </c>
      <c r="E46" s="201">
        <v>64</v>
      </c>
      <c r="F46" s="203"/>
      <c r="G46" s="196">
        <f t="shared" si="0"/>
        <v>0</v>
      </c>
    </row>
    <row r="47" spans="1:7" s="25" customFormat="1" ht="24" customHeight="1" x14ac:dyDescent="0.3">
      <c r="A47" s="210">
        <v>45</v>
      </c>
      <c r="B47" s="210" t="s">
        <v>101</v>
      </c>
      <c r="C47" s="211" t="s">
        <v>153</v>
      </c>
      <c r="D47" s="210" t="s">
        <v>131</v>
      </c>
      <c r="E47" s="201">
        <v>0</v>
      </c>
      <c r="F47" s="203"/>
      <c r="G47" s="196">
        <f t="shared" si="0"/>
        <v>0</v>
      </c>
    </row>
    <row r="48" spans="1:7" s="25" customFormat="1" ht="24" customHeight="1" x14ac:dyDescent="0.3">
      <c r="A48" s="210">
        <v>46</v>
      </c>
      <c r="B48" s="210" t="s">
        <v>101</v>
      </c>
      <c r="C48" s="211" t="s">
        <v>154</v>
      </c>
      <c r="D48" s="210" t="s">
        <v>109</v>
      </c>
      <c r="E48" s="201">
        <v>11</v>
      </c>
      <c r="F48" s="203"/>
      <c r="G48" s="196">
        <f t="shared" si="0"/>
        <v>0</v>
      </c>
    </row>
    <row r="49" spans="1:7" s="25" customFormat="1" ht="24" customHeight="1" x14ac:dyDescent="0.3">
      <c r="A49" s="210">
        <v>47</v>
      </c>
      <c r="B49" s="210" t="s">
        <v>101</v>
      </c>
      <c r="C49" s="211" t="s">
        <v>155</v>
      </c>
      <c r="D49" s="210" t="s">
        <v>109</v>
      </c>
      <c r="E49" s="201">
        <v>464</v>
      </c>
      <c r="F49" s="203"/>
      <c r="G49" s="196">
        <f t="shared" si="0"/>
        <v>0</v>
      </c>
    </row>
    <row r="50" spans="1:7" s="25" customFormat="1" ht="24" customHeight="1" x14ac:dyDescent="0.3">
      <c r="A50" s="210">
        <v>48</v>
      </c>
      <c r="B50" s="210" t="s">
        <v>101</v>
      </c>
      <c r="C50" s="211" t="s">
        <v>156</v>
      </c>
      <c r="D50" s="210" t="s">
        <v>109</v>
      </c>
      <c r="E50" s="201">
        <v>0</v>
      </c>
      <c r="F50" s="203"/>
      <c r="G50" s="196">
        <f t="shared" si="0"/>
        <v>0</v>
      </c>
    </row>
    <row r="51" spans="1:7" s="25" customFormat="1" ht="24" customHeight="1" x14ac:dyDescent="0.3">
      <c r="A51" s="210">
        <v>49</v>
      </c>
      <c r="B51" s="210" t="s">
        <v>101</v>
      </c>
      <c r="C51" s="211" t="s">
        <v>157</v>
      </c>
      <c r="D51" s="210" t="s">
        <v>109</v>
      </c>
      <c r="E51" s="201">
        <v>0</v>
      </c>
      <c r="F51" s="203"/>
      <c r="G51" s="196">
        <f t="shared" si="0"/>
        <v>0</v>
      </c>
    </row>
    <row r="52" spans="1:7" s="25" customFormat="1" ht="24" customHeight="1" x14ac:dyDescent="0.3">
      <c r="A52" s="210">
        <v>50</v>
      </c>
      <c r="B52" s="210" t="s">
        <v>101</v>
      </c>
      <c r="C52" s="211" t="s">
        <v>158</v>
      </c>
      <c r="D52" s="210" t="s">
        <v>109</v>
      </c>
      <c r="E52" s="201">
        <v>0</v>
      </c>
      <c r="F52" s="203"/>
      <c r="G52" s="196">
        <f t="shared" si="0"/>
        <v>0</v>
      </c>
    </row>
    <row r="53" spans="1:7" s="25" customFormat="1" ht="24" customHeight="1" thickBot="1" x14ac:dyDescent="0.35">
      <c r="A53" s="137">
        <v>51</v>
      </c>
      <c r="B53" s="316" t="s">
        <v>89</v>
      </c>
      <c r="C53" s="316"/>
      <c r="D53" s="316"/>
      <c r="E53" s="316"/>
      <c r="F53" s="316"/>
      <c r="G53" s="209">
        <f>SUM(G3:G52)</f>
        <v>0</v>
      </c>
    </row>
    <row r="54" spans="1:7" s="25" customFormat="1" ht="24" customHeight="1" x14ac:dyDescent="0.3">
      <c r="A54" s="41"/>
      <c r="B54" s="41"/>
      <c r="C54" s="42"/>
      <c r="D54" s="41"/>
      <c r="E54" s="41"/>
      <c r="F54" s="41"/>
      <c r="G54" s="41"/>
    </row>
    <row r="55" spans="1:7" s="25" customFormat="1" ht="24" customHeight="1" x14ac:dyDescent="0.3">
      <c r="A55" s="41"/>
      <c r="B55" s="41"/>
      <c r="C55" s="42"/>
      <c r="D55" s="41"/>
      <c r="E55" s="41"/>
      <c r="F55" s="41"/>
      <c r="G55" s="41"/>
    </row>
    <row r="56" spans="1:7" s="25" customFormat="1" ht="24" customHeight="1" x14ac:dyDescent="0.3">
      <c r="A56" s="26"/>
      <c r="B56" s="26"/>
      <c r="C56" s="27"/>
      <c r="D56" s="26"/>
      <c r="E56" s="26"/>
      <c r="F56" s="26"/>
      <c r="G56" s="26"/>
    </row>
    <row r="57" spans="1:7" s="25" customFormat="1" ht="24" customHeight="1" x14ac:dyDescent="0.3">
      <c r="A57" s="26"/>
      <c r="B57" s="26"/>
      <c r="C57" s="27"/>
      <c r="D57" s="26"/>
      <c r="E57" s="26"/>
      <c r="F57" s="26"/>
      <c r="G57" s="26"/>
    </row>
    <row r="58" spans="1:7" s="25" customFormat="1" ht="24" customHeight="1" x14ac:dyDescent="0.3">
      <c r="A58" s="26"/>
      <c r="B58" s="26"/>
      <c r="C58" s="27"/>
      <c r="D58" s="26"/>
      <c r="E58" s="26"/>
      <c r="F58" s="26"/>
      <c r="G58" s="26"/>
    </row>
    <row r="59" spans="1:7" s="25" customFormat="1" ht="24" customHeight="1" x14ac:dyDescent="0.3">
      <c r="A59" s="26"/>
      <c r="B59" s="26"/>
      <c r="C59" s="27"/>
      <c r="D59" s="26"/>
      <c r="E59" s="26"/>
      <c r="F59" s="26"/>
      <c r="G59" s="26"/>
    </row>
    <row r="60" spans="1:7" s="25" customFormat="1" ht="24" customHeight="1" x14ac:dyDescent="0.3">
      <c r="A60" s="26"/>
      <c r="B60" s="26"/>
      <c r="C60" s="27"/>
      <c r="D60" s="26"/>
      <c r="E60" s="26"/>
      <c r="F60" s="26"/>
      <c r="G60" s="26"/>
    </row>
    <row r="61" spans="1:7" s="25" customFormat="1" ht="24" customHeight="1" x14ac:dyDescent="0.3">
      <c r="A61" s="26"/>
      <c r="B61" s="26"/>
      <c r="C61" s="27"/>
      <c r="D61" s="26"/>
      <c r="E61" s="26"/>
      <c r="F61" s="26"/>
      <c r="G61" s="26"/>
    </row>
    <row r="62" spans="1:7" ht="24" customHeight="1" x14ac:dyDescent="0.3"/>
  </sheetData>
  <sheetProtection algorithmName="SHA-512" hashValue="X49/aIZFbl/a1OpSWQkljWEigpbSq6zpzDcfx/tEmKZRbE1fExYfhR4/99m5RCHRobd/Ow9TycjWShgOo+io9A==" saltValue="Wqe3QEOIGjSljUFwAi9iWg==" spinCount="100000" sheet="1" selectLockedCells="1"/>
  <mergeCells count="2">
    <mergeCell ref="A1:G1"/>
    <mergeCell ref="B53:F53"/>
  </mergeCells>
  <pageMargins left="0.7" right="0.7" top="0.75" bottom="0.75" header="0.3" footer="0.3"/>
  <pageSetup scale="60" fitToWidth="0" fitToHeight="0" orientation="portrait" r:id="rId1"/>
  <rowBreaks count="1" manualBreakCount="1">
    <brk id="4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0323-B2D4-4BA8-A639-227A794091FA}">
  <sheetPr>
    <tabColor rgb="FFFFC000"/>
  </sheetPr>
  <dimension ref="A1:G62"/>
  <sheetViews>
    <sheetView view="pageBreakPreview" zoomScaleNormal="100" zoomScaleSheetLayoutView="100" workbookViewId="0">
      <selection activeCell="F9" sqref="F9"/>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317" t="s">
        <v>71</v>
      </c>
      <c r="B1" s="318"/>
      <c r="C1" s="318"/>
      <c r="D1" s="318"/>
      <c r="E1" s="318"/>
      <c r="F1" s="318"/>
      <c r="G1" s="319"/>
    </row>
    <row r="2" spans="1:7" s="25" customFormat="1" ht="30" customHeight="1" x14ac:dyDescent="0.2">
      <c r="A2" s="161" t="s">
        <v>42</v>
      </c>
      <c r="B2" s="162" t="str">
        <f>'[2]Original Items Condensed'!C8</f>
        <v>Code Number</v>
      </c>
      <c r="C2" s="162" t="s">
        <v>41</v>
      </c>
      <c r="D2" s="163" t="s">
        <v>40</v>
      </c>
      <c r="E2" s="163" t="s">
        <v>39</v>
      </c>
      <c r="F2" s="164" t="s">
        <v>38</v>
      </c>
      <c r="G2" s="165" t="s">
        <v>37</v>
      </c>
    </row>
    <row r="3" spans="1:7" s="25" customFormat="1" ht="24" customHeight="1" x14ac:dyDescent="0.3">
      <c r="A3" s="200">
        <v>1</v>
      </c>
      <c r="B3" s="200" t="s">
        <v>101</v>
      </c>
      <c r="C3" s="205" t="s">
        <v>102</v>
      </c>
      <c r="D3" s="200" t="s">
        <v>103</v>
      </c>
      <c r="E3" s="201">
        <v>0</v>
      </c>
      <c r="F3" s="203"/>
      <c r="G3" s="196">
        <f t="shared" ref="G3:G52" si="0">SUM(E3*F3)</f>
        <v>0</v>
      </c>
    </row>
    <row r="4" spans="1:7" s="25" customFormat="1" ht="24" customHeight="1" x14ac:dyDescent="0.3">
      <c r="A4" s="200">
        <v>2</v>
      </c>
      <c r="B4" s="200" t="s">
        <v>101</v>
      </c>
      <c r="C4" s="205" t="s">
        <v>104</v>
      </c>
      <c r="D4" s="200" t="s">
        <v>103</v>
      </c>
      <c r="E4" s="201">
        <v>490</v>
      </c>
      <c r="F4" s="203"/>
      <c r="G4" s="196">
        <f t="shared" si="0"/>
        <v>0</v>
      </c>
    </row>
    <row r="5" spans="1:7" s="25" customFormat="1" ht="24" customHeight="1" x14ac:dyDescent="0.3">
      <c r="A5" s="200">
        <v>3</v>
      </c>
      <c r="B5" s="200" t="s">
        <v>101</v>
      </c>
      <c r="C5" s="205" t="s">
        <v>105</v>
      </c>
      <c r="D5" s="200" t="s">
        <v>106</v>
      </c>
      <c r="E5" s="201">
        <v>21</v>
      </c>
      <c r="F5" s="203"/>
      <c r="G5" s="196">
        <f t="shared" si="0"/>
        <v>0</v>
      </c>
    </row>
    <row r="6" spans="1:7" s="25" customFormat="1" ht="24" customHeight="1" x14ac:dyDescent="0.3">
      <c r="A6" s="200">
        <v>4</v>
      </c>
      <c r="B6" s="200" t="s">
        <v>101</v>
      </c>
      <c r="C6" s="205" t="s">
        <v>107</v>
      </c>
      <c r="D6" s="200" t="s">
        <v>106</v>
      </c>
      <c r="E6" s="201">
        <v>102</v>
      </c>
      <c r="F6" s="203"/>
      <c r="G6" s="196">
        <f t="shared" si="0"/>
        <v>0</v>
      </c>
    </row>
    <row r="7" spans="1:7" s="25" customFormat="1" ht="24" customHeight="1" x14ac:dyDescent="0.3">
      <c r="A7" s="200">
        <v>5</v>
      </c>
      <c r="B7" s="200">
        <v>44000300</v>
      </c>
      <c r="C7" s="205" t="s">
        <v>108</v>
      </c>
      <c r="D7" s="200" t="s">
        <v>109</v>
      </c>
      <c r="E7" s="201">
        <v>94</v>
      </c>
      <c r="F7" s="203"/>
      <c r="G7" s="196">
        <f>SUM(E7*F7)</f>
        <v>0</v>
      </c>
    </row>
    <row r="8" spans="1:7" s="25" customFormat="1" ht="24" customHeight="1" x14ac:dyDescent="0.3">
      <c r="A8" s="200">
        <v>6</v>
      </c>
      <c r="B8" s="200">
        <v>44000500</v>
      </c>
      <c r="C8" s="205" t="s">
        <v>110</v>
      </c>
      <c r="D8" s="200" t="s">
        <v>109</v>
      </c>
      <c r="E8" s="201">
        <v>94</v>
      </c>
      <c r="F8" s="203"/>
      <c r="G8" s="196">
        <f t="shared" si="0"/>
        <v>0</v>
      </c>
    </row>
    <row r="9" spans="1:7" s="25" customFormat="1" ht="24" customHeight="1" x14ac:dyDescent="0.3">
      <c r="A9" s="200">
        <v>7</v>
      </c>
      <c r="B9" s="200">
        <v>44000600</v>
      </c>
      <c r="C9" s="205" t="s">
        <v>111</v>
      </c>
      <c r="D9" s="200" t="s">
        <v>112</v>
      </c>
      <c r="E9" s="201">
        <v>417</v>
      </c>
      <c r="F9" s="203"/>
      <c r="G9" s="196">
        <f t="shared" si="0"/>
        <v>0</v>
      </c>
    </row>
    <row r="10" spans="1:7" s="25" customFormat="1" ht="24" customHeight="1" x14ac:dyDescent="0.3">
      <c r="A10" s="200">
        <v>8</v>
      </c>
      <c r="B10" s="200" t="s">
        <v>101</v>
      </c>
      <c r="C10" s="205" t="s">
        <v>113</v>
      </c>
      <c r="D10" s="200" t="s">
        <v>106</v>
      </c>
      <c r="E10" s="201">
        <v>1061</v>
      </c>
      <c r="F10" s="203"/>
      <c r="G10" s="196">
        <f t="shared" si="0"/>
        <v>0</v>
      </c>
    </row>
    <row r="11" spans="1:7" s="25" customFormat="1" ht="24" customHeight="1" x14ac:dyDescent="0.3">
      <c r="A11" s="200">
        <v>9</v>
      </c>
      <c r="B11" s="200" t="s">
        <v>101</v>
      </c>
      <c r="C11" s="205" t="s">
        <v>114</v>
      </c>
      <c r="D11" s="200" t="s">
        <v>112</v>
      </c>
      <c r="E11" s="201">
        <v>2613</v>
      </c>
      <c r="F11" s="203"/>
      <c r="G11" s="196">
        <f t="shared" si="0"/>
        <v>0</v>
      </c>
    </row>
    <row r="12" spans="1:7" s="25" customFormat="1" ht="24" customHeight="1" x14ac:dyDescent="0.3">
      <c r="A12" s="200">
        <v>10</v>
      </c>
      <c r="B12" s="200" t="s">
        <v>101</v>
      </c>
      <c r="C12" s="205" t="s">
        <v>115</v>
      </c>
      <c r="D12" s="200" t="s">
        <v>106</v>
      </c>
      <c r="E12" s="201">
        <v>117</v>
      </c>
      <c r="F12" s="203"/>
      <c r="G12" s="196">
        <f t="shared" si="0"/>
        <v>0</v>
      </c>
    </row>
    <row r="13" spans="1:7" s="25" customFormat="1" ht="24" customHeight="1" x14ac:dyDescent="0.3">
      <c r="A13" s="200">
        <v>11</v>
      </c>
      <c r="B13" s="200">
        <v>31101100</v>
      </c>
      <c r="C13" s="205" t="s">
        <v>116</v>
      </c>
      <c r="D13" s="200" t="s">
        <v>103</v>
      </c>
      <c r="E13" s="201">
        <v>63</v>
      </c>
      <c r="F13" s="203"/>
      <c r="G13" s="196">
        <f t="shared" si="0"/>
        <v>0</v>
      </c>
    </row>
    <row r="14" spans="1:7" s="25" customFormat="1" ht="24" customHeight="1" x14ac:dyDescent="0.3">
      <c r="A14" s="200">
        <v>12</v>
      </c>
      <c r="B14" s="200">
        <v>20800150</v>
      </c>
      <c r="C14" s="205" t="s">
        <v>117</v>
      </c>
      <c r="D14" s="200" t="s">
        <v>103</v>
      </c>
      <c r="E14" s="201">
        <v>183</v>
      </c>
      <c r="F14" s="203"/>
      <c r="G14" s="196">
        <f t="shared" si="0"/>
        <v>0</v>
      </c>
    </row>
    <row r="15" spans="1:7" s="25" customFormat="1" ht="24" customHeight="1" x14ac:dyDescent="0.3">
      <c r="A15" s="200">
        <v>13</v>
      </c>
      <c r="B15" s="200" t="s">
        <v>101</v>
      </c>
      <c r="C15" s="205" t="s">
        <v>118</v>
      </c>
      <c r="D15" s="200" t="s">
        <v>119</v>
      </c>
      <c r="E15" s="201">
        <v>40</v>
      </c>
      <c r="F15" s="203"/>
      <c r="G15" s="196">
        <f t="shared" si="0"/>
        <v>0</v>
      </c>
    </row>
    <row r="16" spans="1:7" s="25" customFormat="1" ht="24" customHeight="1" x14ac:dyDescent="0.3">
      <c r="A16" s="200">
        <v>14</v>
      </c>
      <c r="B16" s="200">
        <v>35300300</v>
      </c>
      <c r="C16" s="205" t="s">
        <v>120</v>
      </c>
      <c r="D16" s="200" t="s">
        <v>106</v>
      </c>
      <c r="E16" s="201">
        <v>21</v>
      </c>
      <c r="F16" s="203"/>
      <c r="G16" s="196">
        <f t="shared" si="0"/>
        <v>0</v>
      </c>
    </row>
    <row r="17" spans="1:7" s="25" customFormat="1" ht="24" customHeight="1" x14ac:dyDescent="0.3">
      <c r="A17" s="200">
        <v>15</v>
      </c>
      <c r="B17" s="200" t="s">
        <v>101</v>
      </c>
      <c r="C17" s="205" t="s">
        <v>121</v>
      </c>
      <c r="D17" s="200" t="s">
        <v>106</v>
      </c>
      <c r="E17" s="201">
        <v>22</v>
      </c>
      <c r="F17" s="203"/>
      <c r="G17" s="196">
        <f t="shared" si="0"/>
        <v>0</v>
      </c>
    </row>
    <row r="18" spans="1:7" s="25" customFormat="1" ht="24" customHeight="1" x14ac:dyDescent="0.3">
      <c r="A18" s="200">
        <v>16</v>
      </c>
      <c r="B18" s="200" t="s">
        <v>101</v>
      </c>
      <c r="C18" s="205" t="s">
        <v>122</v>
      </c>
      <c r="D18" s="200" t="s">
        <v>106</v>
      </c>
      <c r="E18" s="201">
        <v>1107</v>
      </c>
      <c r="F18" s="203"/>
      <c r="G18" s="196">
        <f t="shared" si="0"/>
        <v>0</v>
      </c>
    </row>
    <row r="19" spans="1:7" s="25" customFormat="1" ht="24" customHeight="1" x14ac:dyDescent="0.3">
      <c r="A19" s="200">
        <v>17</v>
      </c>
      <c r="B19" s="200" t="s">
        <v>101</v>
      </c>
      <c r="C19" s="205" t="s">
        <v>123</v>
      </c>
      <c r="D19" s="200" t="s">
        <v>106</v>
      </c>
      <c r="E19" s="201">
        <v>0</v>
      </c>
      <c r="F19" s="203"/>
      <c r="G19" s="196">
        <f t="shared" si="0"/>
        <v>0</v>
      </c>
    </row>
    <row r="20" spans="1:7" s="25" customFormat="1" ht="24" customHeight="1" x14ac:dyDescent="0.3">
      <c r="A20" s="200">
        <v>18</v>
      </c>
      <c r="B20" s="200" t="s">
        <v>101</v>
      </c>
      <c r="C20" s="205" t="s">
        <v>124</v>
      </c>
      <c r="D20" s="200" t="s">
        <v>112</v>
      </c>
      <c r="E20" s="201">
        <v>2613</v>
      </c>
      <c r="F20" s="203"/>
      <c r="G20" s="196">
        <f t="shared" si="0"/>
        <v>0</v>
      </c>
    </row>
    <row r="21" spans="1:7" s="25" customFormat="1" ht="24" customHeight="1" x14ac:dyDescent="0.3">
      <c r="A21" s="200">
        <v>19</v>
      </c>
      <c r="B21" s="200" t="s">
        <v>101</v>
      </c>
      <c r="C21" s="205" t="s">
        <v>125</v>
      </c>
      <c r="D21" s="200" t="s">
        <v>112</v>
      </c>
      <c r="E21" s="201">
        <v>495</v>
      </c>
      <c r="F21" s="203"/>
      <c r="G21" s="196">
        <f t="shared" si="0"/>
        <v>0</v>
      </c>
    </row>
    <row r="22" spans="1:7" s="25" customFormat="1" ht="24" customHeight="1" x14ac:dyDescent="0.3">
      <c r="A22" s="200">
        <v>20</v>
      </c>
      <c r="B22" s="200" t="s">
        <v>101</v>
      </c>
      <c r="C22" s="205" t="s">
        <v>126</v>
      </c>
      <c r="D22" s="200" t="s">
        <v>112</v>
      </c>
      <c r="E22" s="201">
        <v>0</v>
      </c>
      <c r="F22" s="203"/>
      <c r="G22" s="196">
        <f t="shared" si="0"/>
        <v>0</v>
      </c>
    </row>
    <row r="23" spans="1:7" s="25" customFormat="1" ht="24" customHeight="1" x14ac:dyDescent="0.3">
      <c r="A23" s="200">
        <v>21</v>
      </c>
      <c r="B23" s="200" t="s">
        <v>101</v>
      </c>
      <c r="C23" s="205" t="s">
        <v>127</v>
      </c>
      <c r="D23" s="200" t="s">
        <v>112</v>
      </c>
      <c r="E23" s="201">
        <v>284</v>
      </c>
      <c r="F23" s="203"/>
      <c r="G23" s="196">
        <f t="shared" si="0"/>
        <v>0</v>
      </c>
    </row>
    <row r="24" spans="1:7" s="25" customFormat="1" ht="24" customHeight="1" x14ac:dyDescent="0.3">
      <c r="A24" s="200">
        <v>22</v>
      </c>
      <c r="B24" s="200" t="s">
        <v>101</v>
      </c>
      <c r="C24" s="205" t="s">
        <v>128</v>
      </c>
      <c r="D24" s="200" t="s">
        <v>112</v>
      </c>
      <c r="E24" s="201">
        <v>133</v>
      </c>
      <c r="F24" s="203"/>
      <c r="G24" s="196">
        <f t="shared" si="0"/>
        <v>0</v>
      </c>
    </row>
    <row r="25" spans="1:7" s="25" customFormat="1" ht="24" customHeight="1" x14ac:dyDescent="0.3">
      <c r="A25" s="200">
        <v>23</v>
      </c>
      <c r="B25" s="200" t="s">
        <v>101</v>
      </c>
      <c r="C25" s="205" t="s">
        <v>129</v>
      </c>
      <c r="D25" s="200" t="s">
        <v>112</v>
      </c>
      <c r="E25" s="201">
        <v>0</v>
      </c>
      <c r="F25" s="203"/>
      <c r="G25" s="196">
        <f t="shared" si="0"/>
        <v>0</v>
      </c>
    </row>
    <row r="26" spans="1:7" s="25" customFormat="1" ht="24" customHeight="1" x14ac:dyDescent="0.3">
      <c r="A26" s="200">
        <v>24</v>
      </c>
      <c r="B26" s="200" t="s">
        <v>101</v>
      </c>
      <c r="C26" s="205" t="s">
        <v>130</v>
      </c>
      <c r="D26" s="200" t="s">
        <v>131</v>
      </c>
      <c r="E26" s="201">
        <v>158</v>
      </c>
      <c r="F26" s="203"/>
      <c r="G26" s="196">
        <f t="shared" si="0"/>
        <v>0</v>
      </c>
    </row>
    <row r="27" spans="1:7" s="25" customFormat="1" ht="24" customHeight="1" x14ac:dyDescent="0.3">
      <c r="A27" s="200">
        <v>25</v>
      </c>
      <c r="B27" s="200">
        <v>40600290</v>
      </c>
      <c r="C27" s="205" t="s">
        <v>132</v>
      </c>
      <c r="D27" s="200" t="s">
        <v>133</v>
      </c>
      <c r="E27" s="201">
        <v>64</v>
      </c>
      <c r="F27" s="203"/>
      <c r="G27" s="196">
        <f t="shared" si="0"/>
        <v>0</v>
      </c>
    </row>
    <row r="28" spans="1:7" s="25" customFormat="1" ht="24" customHeight="1" x14ac:dyDescent="0.3">
      <c r="A28" s="200">
        <v>26</v>
      </c>
      <c r="B28" s="200" t="s">
        <v>101</v>
      </c>
      <c r="C28" s="205" t="s">
        <v>134</v>
      </c>
      <c r="D28" s="200" t="s">
        <v>119</v>
      </c>
      <c r="E28" s="201">
        <v>7</v>
      </c>
      <c r="F28" s="203"/>
      <c r="G28" s="196">
        <f t="shared" si="0"/>
        <v>0</v>
      </c>
    </row>
    <row r="29" spans="1:7" s="25" customFormat="1" ht="24" customHeight="1" x14ac:dyDescent="0.3">
      <c r="A29" s="200">
        <v>27</v>
      </c>
      <c r="B29" s="200">
        <v>40604062</v>
      </c>
      <c r="C29" s="205" t="s">
        <v>135</v>
      </c>
      <c r="D29" s="200" t="s">
        <v>119</v>
      </c>
      <c r="E29" s="201">
        <v>0</v>
      </c>
      <c r="F29" s="203"/>
      <c r="G29" s="196">
        <f t="shared" si="0"/>
        <v>0</v>
      </c>
    </row>
    <row r="30" spans="1:7" s="25" customFormat="1" ht="24" customHeight="1" x14ac:dyDescent="0.3">
      <c r="A30" s="200">
        <v>28</v>
      </c>
      <c r="B30" s="200" t="s">
        <v>101</v>
      </c>
      <c r="C30" s="205" t="s">
        <v>136</v>
      </c>
      <c r="D30" s="200" t="s">
        <v>119</v>
      </c>
      <c r="E30" s="201">
        <v>4</v>
      </c>
      <c r="F30" s="203"/>
      <c r="G30" s="196">
        <f t="shared" si="0"/>
        <v>0</v>
      </c>
    </row>
    <row r="31" spans="1:7" s="25" customFormat="1" ht="24" customHeight="1" x14ac:dyDescent="0.3">
      <c r="A31" s="200">
        <v>29</v>
      </c>
      <c r="B31" s="200">
        <v>60600605</v>
      </c>
      <c r="C31" s="205" t="s">
        <v>137</v>
      </c>
      <c r="D31" s="200" t="s">
        <v>109</v>
      </c>
      <c r="E31" s="201">
        <v>94</v>
      </c>
      <c r="F31" s="203"/>
      <c r="G31" s="196">
        <f t="shared" si="0"/>
        <v>0</v>
      </c>
    </row>
    <row r="32" spans="1:7" s="25" customFormat="1" ht="24" customHeight="1" x14ac:dyDescent="0.3">
      <c r="A32" s="200">
        <v>30</v>
      </c>
      <c r="B32" s="200" t="s">
        <v>101</v>
      </c>
      <c r="C32" s="205" t="s">
        <v>138</v>
      </c>
      <c r="D32" s="200" t="s">
        <v>109</v>
      </c>
      <c r="E32" s="201">
        <v>58</v>
      </c>
      <c r="F32" s="203"/>
      <c r="G32" s="196">
        <f t="shared" si="0"/>
        <v>0</v>
      </c>
    </row>
    <row r="33" spans="1:7" s="25" customFormat="1" ht="24" customHeight="1" x14ac:dyDescent="0.3">
      <c r="A33" s="200">
        <v>31</v>
      </c>
      <c r="B33" s="200" t="s">
        <v>101</v>
      </c>
      <c r="C33" s="205" t="s">
        <v>139</v>
      </c>
      <c r="D33" s="200" t="s">
        <v>109</v>
      </c>
      <c r="E33" s="201">
        <v>37</v>
      </c>
      <c r="F33" s="203"/>
      <c r="G33" s="196">
        <f t="shared" si="0"/>
        <v>0</v>
      </c>
    </row>
    <row r="34" spans="1:7" s="25" customFormat="1" ht="24" customHeight="1" x14ac:dyDescent="0.3">
      <c r="A34" s="200">
        <v>32</v>
      </c>
      <c r="B34" s="200" t="s">
        <v>101</v>
      </c>
      <c r="C34" s="205" t="s">
        <v>140</v>
      </c>
      <c r="D34" s="200" t="s">
        <v>131</v>
      </c>
      <c r="E34" s="201">
        <v>0</v>
      </c>
      <c r="F34" s="203"/>
      <c r="G34" s="196">
        <f t="shared" si="0"/>
        <v>0</v>
      </c>
    </row>
    <row r="35" spans="1:7" s="25" customFormat="1" ht="24" customHeight="1" x14ac:dyDescent="0.3">
      <c r="A35" s="200">
        <v>33</v>
      </c>
      <c r="B35" s="200" t="s">
        <v>101</v>
      </c>
      <c r="C35" s="205" t="s">
        <v>141</v>
      </c>
      <c r="D35" s="200" t="s">
        <v>131</v>
      </c>
      <c r="E35" s="201">
        <v>0</v>
      </c>
      <c r="F35" s="203"/>
      <c r="G35" s="196">
        <f t="shared" si="0"/>
        <v>0</v>
      </c>
    </row>
    <row r="36" spans="1:7" s="25" customFormat="1" ht="24" customHeight="1" x14ac:dyDescent="0.3">
      <c r="A36" s="200">
        <v>34</v>
      </c>
      <c r="B36" s="200" t="s">
        <v>101</v>
      </c>
      <c r="C36" s="205" t="s">
        <v>142</v>
      </c>
      <c r="D36" s="200" t="s">
        <v>131</v>
      </c>
      <c r="E36" s="201">
        <v>0</v>
      </c>
      <c r="F36" s="203"/>
      <c r="G36" s="196">
        <f t="shared" si="0"/>
        <v>0</v>
      </c>
    </row>
    <row r="37" spans="1:7" s="25" customFormat="1" ht="24" customHeight="1" x14ac:dyDescent="0.3">
      <c r="A37" s="200">
        <v>35</v>
      </c>
      <c r="B37" s="200" t="s">
        <v>101</v>
      </c>
      <c r="C37" s="205" t="s">
        <v>143</v>
      </c>
      <c r="D37" s="200" t="s">
        <v>131</v>
      </c>
      <c r="E37" s="201">
        <v>2</v>
      </c>
      <c r="F37" s="203"/>
      <c r="G37" s="196">
        <f t="shared" si="0"/>
        <v>0</v>
      </c>
    </row>
    <row r="38" spans="1:7" s="25" customFormat="1" ht="24" customHeight="1" x14ac:dyDescent="0.3">
      <c r="A38" s="200">
        <v>36</v>
      </c>
      <c r="B38" s="200" t="s">
        <v>101</v>
      </c>
      <c r="C38" s="205" t="s">
        <v>144</v>
      </c>
      <c r="D38" s="200" t="s">
        <v>131</v>
      </c>
      <c r="E38" s="201">
        <v>1</v>
      </c>
      <c r="F38" s="203"/>
      <c r="G38" s="196">
        <f t="shared" si="0"/>
        <v>0</v>
      </c>
    </row>
    <row r="39" spans="1:7" s="25" customFormat="1" ht="24" customHeight="1" x14ac:dyDescent="0.3">
      <c r="A39" s="200">
        <v>37</v>
      </c>
      <c r="B39" s="200" t="s">
        <v>101</v>
      </c>
      <c r="C39" s="205" t="s">
        <v>145</v>
      </c>
      <c r="D39" s="200" t="s">
        <v>131</v>
      </c>
      <c r="E39" s="201">
        <v>1</v>
      </c>
      <c r="F39" s="203"/>
      <c r="G39" s="196">
        <f t="shared" si="0"/>
        <v>0</v>
      </c>
    </row>
    <row r="40" spans="1:7" s="25" customFormat="1" ht="24" customHeight="1" x14ac:dyDescent="0.3">
      <c r="A40" s="200">
        <v>38</v>
      </c>
      <c r="B40" s="200" t="s">
        <v>101</v>
      </c>
      <c r="C40" s="205" t="s">
        <v>146</v>
      </c>
      <c r="D40" s="200" t="s">
        <v>109</v>
      </c>
      <c r="E40" s="201">
        <v>0</v>
      </c>
      <c r="F40" s="203"/>
      <c r="G40" s="196">
        <f t="shared" si="0"/>
        <v>0</v>
      </c>
    </row>
    <row r="41" spans="1:7" s="25" customFormat="1" ht="24" customHeight="1" x14ac:dyDescent="0.3">
      <c r="A41" s="200">
        <v>39</v>
      </c>
      <c r="B41" s="200" t="s">
        <v>101</v>
      </c>
      <c r="C41" s="205" t="s">
        <v>147</v>
      </c>
      <c r="D41" s="200" t="s">
        <v>131</v>
      </c>
      <c r="E41" s="201">
        <v>0</v>
      </c>
      <c r="F41" s="203"/>
      <c r="G41" s="196">
        <f t="shared" si="0"/>
        <v>0</v>
      </c>
    </row>
    <row r="42" spans="1:7" s="25" customFormat="1" ht="24" customHeight="1" x14ac:dyDescent="0.3">
      <c r="A42" s="200">
        <v>40</v>
      </c>
      <c r="B42" s="200" t="s">
        <v>101</v>
      </c>
      <c r="C42" s="205" t="s">
        <v>148</v>
      </c>
      <c r="D42" s="200" t="s">
        <v>131</v>
      </c>
      <c r="E42" s="201">
        <v>0</v>
      </c>
      <c r="F42" s="203"/>
      <c r="G42" s="196">
        <f t="shared" si="0"/>
        <v>0</v>
      </c>
    </row>
    <row r="43" spans="1:7" s="25" customFormat="1" ht="24" customHeight="1" x14ac:dyDescent="0.3">
      <c r="A43" s="200">
        <v>41</v>
      </c>
      <c r="B43" s="200" t="s">
        <v>101</v>
      </c>
      <c r="C43" s="205" t="s">
        <v>149</v>
      </c>
      <c r="D43" s="200" t="s">
        <v>109</v>
      </c>
      <c r="E43" s="201">
        <v>0</v>
      </c>
      <c r="F43" s="203"/>
      <c r="G43" s="196">
        <f t="shared" si="0"/>
        <v>0</v>
      </c>
    </row>
    <row r="44" spans="1:7" s="25" customFormat="1" ht="24" customHeight="1" x14ac:dyDescent="0.3">
      <c r="A44" s="200">
        <v>42</v>
      </c>
      <c r="B44" s="200" t="s">
        <v>101</v>
      </c>
      <c r="C44" s="205" t="s">
        <v>150</v>
      </c>
      <c r="D44" s="200" t="s">
        <v>103</v>
      </c>
      <c r="E44" s="201">
        <v>11.5</v>
      </c>
      <c r="F44" s="203"/>
      <c r="G44" s="196">
        <f t="shared" si="0"/>
        <v>0</v>
      </c>
    </row>
    <row r="45" spans="1:7" s="25" customFormat="1" ht="24" customHeight="1" x14ac:dyDescent="0.3">
      <c r="A45" s="200">
        <v>43</v>
      </c>
      <c r="B45" s="200" t="s">
        <v>101</v>
      </c>
      <c r="C45" s="205" t="s">
        <v>151</v>
      </c>
      <c r="D45" s="200" t="s">
        <v>106</v>
      </c>
      <c r="E45" s="201">
        <v>20</v>
      </c>
      <c r="F45" s="203"/>
      <c r="G45" s="196">
        <f t="shared" si="0"/>
        <v>0</v>
      </c>
    </row>
    <row r="46" spans="1:7" s="25" customFormat="1" ht="24" customHeight="1" x14ac:dyDescent="0.3">
      <c r="A46" s="200">
        <v>44</v>
      </c>
      <c r="B46" s="200" t="s">
        <v>101</v>
      </c>
      <c r="C46" s="205" t="s">
        <v>152</v>
      </c>
      <c r="D46" s="200" t="s">
        <v>112</v>
      </c>
      <c r="E46" s="201">
        <v>128</v>
      </c>
      <c r="F46" s="203"/>
      <c r="G46" s="196">
        <f t="shared" si="0"/>
        <v>0</v>
      </c>
    </row>
    <row r="47" spans="1:7" s="25" customFormat="1" ht="24" customHeight="1" x14ac:dyDescent="0.3">
      <c r="A47" s="210">
        <v>45</v>
      </c>
      <c r="B47" s="210" t="s">
        <v>101</v>
      </c>
      <c r="C47" s="212" t="s">
        <v>153</v>
      </c>
      <c r="D47" s="210" t="s">
        <v>131</v>
      </c>
      <c r="E47" s="201">
        <v>0</v>
      </c>
      <c r="F47" s="203"/>
      <c r="G47" s="196">
        <f t="shared" si="0"/>
        <v>0</v>
      </c>
    </row>
    <row r="48" spans="1:7" s="25" customFormat="1" ht="24" customHeight="1" x14ac:dyDescent="0.3">
      <c r="A48" s="210">
        <v>46</v>
      </c>
      <c r="B48" s="210" t="s">
        <v>101</v>
      </c>
      <c r="C48" s="212" t="s">
        <v>154</v>
      </c>
      <c r="D48" s="210" t="s">
        <v>109</v>
      </c>
      <c r="E48" s="201">
        <v>23</v>
      </c>
      <c r="F48" s="203"/>
      <c r="G48" s="196">
        <f t="shared" si="0"/>
        <v>0</v>
      </c>
    </row>
    <row r="49" spans="1:7" s="25" customFormat="1" ht="24" customHeight="1" x14ac:dyDescent="0.3">
      <c r="A49" s="210">
        <v>47</v>
      </c>
      <c r="B49" s="210" t="s">
        <v>101</v>
      </c>
      <c r="C49" s="212" t="s">
        <v>155</v>
      </c>
      <c r="D49" s="210" t="s">
        <v>109</v>
      </c>
      <c r="E49" s="201">
        <v>0</v>
      </c>
      <c r="F49" s="203"/>
      <c r="G49" s="196">
        <f t="shared" si="0"/>
        <v>0</v>
      </c>
    </row>
    <row r="50" spans="1:7" s="25" customFormat="1" ht="24" customHeight="1" x14ac:dyDescent="0.3">
      <c r="A50" s="210">
        <v>48</v>
      </c>
      <c r="B50" s="210" t="s">
        <v>101</v>
      </c>
      <c r="C50" s="212" t="s">
        <v>156</v>
      </c>
      <c r="D50" s="210" t="s">
        <v>109</v>
      </c>
      <c r="E50" s="201">
        <v>0</v>
      </c>
      <c r="F50" s="203"/>
      <c r="G50" s="196">
        <f t="shared" si="0"/>
        <v>0</v>
      </c>
    </row>
    <row r="51" spans="1:7" s="25" customFormat="1" ht="24" customHeight="1" x14ac:dyDescent="0.3">
      <c r="A51" s="210">
        <v>49</v>
      </c>
      <c r="B51" s="210" t="s">
        <v>101</v>
      </c>
      <c r="C51" s="212" t="s">
        <v>157</v>
      </c>
      <c r="D51" s="210" t="s">
        <v>109</v>
      </c>
      <c r="E51" s="201">
        <v>293</v>
      </c>
      <c r="F51" s="203"/>
      <c r="G51" s="196">
        <f t="shared" si="0"/>
        <v>0</v>
      </c>
    </row>
    <row r="52" spans="1:7" s="25" customFormat="1" ht="24" customHeight="1" x14ac:dyDescent="0.3">
      <c r="A52" s="210">
        <v>50</v>
      </c>
      <c r="B52" s="210" t="s">
        <v>101</v>
      </c>
      <c r="C52" s="212" t="s">
        <v>158</v>
      </c>
      <c r="D52" s="210" t="s">
        <v>109</v>
      </c>
      <c r="E52" s="201">
        <v>0</v>
      </c>
      <c r="F52" s="203"/>
      <c r="G52" s="196">
        <f t="shared" si="0"/>
        <v>0</v>
      </c>
    </row>
    <row r="53" spans="1:7" s="25" customFormat="1" ht="24" customHeight="1" thickBot="1" x14ac:dyDescent="0.35">
      <c r="A53" s="195">
        <v>51</v>
      </c>
      <c r="B53" s="320" t="s">
        <v>90</v>
      </c>
      <c r="C53" s="320"/>
      <c r="D53" s="320"/>
      <c r="E53" s="320"/>
      <c r="F53" s="320"/>
      <c r="G53" s="209">
        <f>SUM(G3:G52)</f>
        <v>0</v>
      </c>
    </row>
    <row r="54" spans="1:7" s="25" customFormat="1" ht="24" customHeight="1" x14ac:dyDescent="0.3">
      <c r="A54" s="41"/>
      <c r="B54" s="41"/>
      <c r="C54" s="42"/>
      <c r="D54" s="41"/>
      <c r="E54" s="41"/>
      <c r="F54" s="41"/>
      <c r="G54" s="41"/>
    </row>
    <row r="55" spans="1:7" s="25" customFormat="1" ht="24" customHeight="1" x14ac:dyDescent="0.3">
      <c r="A55" s="41"/>
      <c r="B55" s="41"/>
      <c r="C55" s="42"/>
      <c r="D55" s="41"/>
      <c r="E55" s="41"/>
      <c r="F55" s="41"/>
      <c r="G55" s="41"/>
    </row>
    <row r="56" spans="1:7" s="25" customFormat="1" ht="24" customHeight="1" x14ac:dyDescent="0.3">
      <c r="A56" s="26"/>
      <c r="B56" s="26"/>
      <c r="C56" s="27"/>
      <c r="D56" s="26"/>
      <c r="E56" s="26"/>
      <c r="F56" s="26"/>
      <c r="G56" s="26"/>
    </row>
    <row r="57" spans="1:7" s="25" customFormat="1" ht="24" customHeight="1" x14ac:dyDescent="0.3">
      <c r="A57" s="26"/>
      <c r="B57" s="26"/>
      <c r="C57" s="27"/>
      <c r="D57" s="26"/>
      <c r="E57" s="26"/>
      <c r="F57" s="26"/>
      <c r="G57" s="26"/>
    </row>
    <row r="58" spans="1:7" s="25" customFormat="1" ht="24" customHeight="1" x14ac:dyDescent="0.3">
      <c r="A58" s="26"/>
      <c r="B58" s="26"/>
      <c r="C58" s="27"/>
      <c r="D58" s="26"/>
      <c r="E58" s="26"/>
      <c r="F58" s="26"/>
      <c r="G58" s="26"/>
    </row>
    <row r="59" spans="1:7" s="25" customFormat="1" ht="24" customHeight="1" x14ac:dyDescent="0.3">
      <c r="A59" s="26"/>
      <c r="B59" s="26"/>
      <c r="C59" s="27"/>
      <c r="D59" s="26"/>
      <c r="E59" s="26"/>
      <c r="F59" s="26"/>
      <c r="G59" s="26"/>
    </row>
    <row r="60" spans="1:7" s="25" customFormat="1" ht="24" customHeight="1" x14ac:dyDescent="0.3">
      <c r="A60" s="26"/>
      <c r="B60" s="26"/>
      <c r="C60" s="27"/>
      <c r="D60" s="26"/>
      <c r="E60" s="26"/>
      <c r="F60" s="26"/>
      <c r="G60" s="26"/>
    </row>
    <row r="61" spans="1:7" s="25" customFormat="1" ht="24" customHeight="1" x14ac:dyDescent="0.3">
      <c r="A61" s="26"/>
      <c r="B61" s="26"/>
      <c r="C61" s="27"/>
      <c r="D61" s="26"/>
      <c r="E61" s="26"/>
      <c r="F61" s="26"/>
      <c r="G61" s="26"/>
    </row>
    <row r="62" spans="1:7" ht="24" customHeight="1" x14ac:dyDescent="0.3"/>
  </sheetData>
  <sheetProtection algorithmName="SHA-512" hashValue="lJDukQ/vnzOXq7AIk6cSnBF4FIo05dvSV+fkyjH9vEwbQFEQYU4TVR880LIyuLR3v2R3Y2RWIRpCeh37ZcuLQg==" saltValue="8pDF8mcl5vka/paiO3qiYw==" spinCount="100000" sheet="1" selectLockedCells="1"/>
  <mergeCells count="2">
    <mergeCell ref="A1:G1"/>
    <mergeCell ref="B53:F53"/>
  </mergeCells>
  <pageMargins left="0.7" right="0.7" top="0.75" bottom="0.75" header="0.3" footer="0.3"/>
  <pageSetup scale="60" fitToWidth="0" fitToHeight="0" orientation="portrait" r:id="rId1"/>
  <rowBreaks count="1" manualBreakCount="1">
    <brk id="4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78977-D299-45D1-931D-E77614E02CC4}">
  <sheetPr>
    <tabColor theme="5" tint="-0.499984740745262"/>
  </sheetPr>
  <dimension ref="A1:G62"/>
  <sheetViews>
    <sheetView view="pageBreakPreview" zoomScaleNormal="100" zoomScaleSheetLayoutView="100" workbookViewId="0">
      <selection activeCell="F10" sqref="F10"/>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321" t="s">
        <v>72</v>
      </c>
      <c r="B1" s="322"/>
      <c r="C1" s="322"/>
      <c r="D1" s="322"/>
      <c r="E1" s="322"/>
      <c r="F1" s="322"/>
      <c r="G1" s="323"/>
    </row>
    <row r="2" spans="1:7" s="25" customFormat="1" ht="30" customHeight="1" x14ac:dyDescent="0.2">
      <c r="A2" s="166" t="s">
        <v>42</v>
      </c>
      <c r="B2" s="167" t="str">
        <f>'[2]Original Items Condensed'!C8</f>
        <v>Code Number</v>
      </c>
      <c r="C2" s="167" t="s">
        <v>41</v>
      </c>
      <c r="D2" s="168" t="s">
        <v>40</v>
      </c>
      <c r="E2" s="168" t="s">
        <v>39</v>
      </c>
      <c r="F2" s="169" t="s">
        <v>38</v>
      </c>
      <c r="G2" s="170" t="s">
        <v>37</v>
      </c>
    </row>
    <row r="3" spans="1:7" s="25" customFormat="1" ht="24" customHeight="1" x14ac:dyDescent="0.3">
      <c r="A3" s="200">
        <v>1</v>
      </c>
      <c r="B3" s="200" t="s">
        <v>101</v>
      </c>
      <c r="C3" s="205" t="s">
        <v>102</v>
      </c>
      <c r="D3" s="200" t="s">
        <v>103</v>
      </c>
      <c r="E3" s="201">
        <v>0</v>
      </c>
      <c r="F3" s="203"/>
      <c r="G3" s="196">
        <f t="shared" ref="G3:G52" si="0">SUM(E3*F3)</f>
        <v>0</v>
      </c>
    </row>
    <row r="4" spans="1:7" s="25" customFormat="1" ht="24" customHeight="1" x14ac:dyDescent="0.3">
      <c r="A4" s="200">
        <v>2</v>
      </c>
      <c r="B4" s="200" t="s">
        <v>101</v>
      </c>
      <c r="C4" s="205" t="s">
        <v>104</v>
      </c>
      <c r="D4" s="200" t="s">
        <v>103</v>
      </c>
      <c r="E4" s="201">
        <v>822</v>
      </c>
      <c r="F4" s="203"/>
      <c r="G4" s="196">
        <f t="shared" si="0"/>
        <v>0</v>
      </c>
    </row>
    <row r="5" spans="1:7" s="25" customFormat="1" ht="24" customHeight="1" x14ac:dyDescent="0.3">
      <c r="A5" s="200">
        <v>3</v>
      </c>
      <c r="B5" s="200" t="s">
        <v>101</v>
      </c>
      <c r="C5" s="205" t="s">
        <v>105</v>
      </c>
      <c r="D5" s="200" t="s">
        <v>106</v>
      </c>
      <c r="E5" s="201">
        <v>28</v>
      </c>
      <c r="F5" s="203"/>
      <c r="G5" s="196">
        <f t="shared" si="0"/>
        <v>0</v>
      </c>
    </row>
    <row r="6" spans="1:7" s="25" customFormat="1" ht="24" customHeight="1" x14ac:dyDescent="0.3">
      <c r="A6" s="200">
        <v>4</v>
      </c>
      <c r="B6" s="200" t="s">
        <v>101</v>
      </c>
      <c r="C6" s="205" t="s">
        <v>107</v>
      </c>
      <c r="D6" s="200" t="s">
        <v>106</v>
      </c>
      <c r="E6" s="201">
        <v>155</v>
      </c>
      <c r="F6" s="203"/>
      <c r="G6" s="196">
        <f t="shared" si="0"/>
        <v>0</v>
      </c>
    </row>
    <row r="7" spans="1:7" s="25" customFormat="1" ht="24" customHeight="1" x14ac:dyDescent="0.3">
      <c r="A7" s="200">
        <v>5</v>
      </c>
      <c r="B7" s="200">
        <v>44000300</v>
      </c>
      <c r="C7" s="205" t="s">
        <v>108</v>
      </c>
      <c r="D7" s="200" t="s">
        <v>109</v>
      </c>
      <c r="E7" s="201">
        <v>140</v>
      </c>
      <c r="F7" s="203"/>
      <c r="G7" s="196">
        <f>SUM(E7*F7)</f>
        <v>0</v>
      </c>
    </row>
    <row r="8" spans="1:7" s="25" customFormat="1" ht="24" customHeight="1" x14ac:dyDescent="0.3">
      <c r="A8" s="200">
        <v>6</v>
      </c>
      <c r="B8" s="200">
        <v>44000500</v>
      </c>
      <c r="C8" s="205" t="s">
        <v>110</v>
      </c>
      <c r="D8" s="200" t="s">
        <v>109</v>
      </c>
      <c r="E8" s="201">
        <v>122</v>
      </c>
      <c r="F8" s="203"/>
      <c r="G8" s="196">
        <f t="shared" si="0"/>
        <v>0</v>
      </c>
    </row>
    <row r="9" spans="1:7" s="25" customFormat="1" ht="24" customHeight="1" x14ac:dyDescent="0.3">
      <c r="A9" s="200">
        <v>7</v>
      </c>
      <c r="B9" s="200">
        <v>44000600</v>
      </c>
      <c r="C9" s="205" t="s">
        <v>111</v>
      </c>
      <c r="D9" s="200" t="s">
        <v>112</v>
      </c>
      <c r="E9" s="201">
        <v>585</v>
      </c>
      <c r="F9" s="203">
        <v>1000</v>
      </c>
      <c r="G9" s="196">
        <f t="shared" si="0"/>
        <v>585000</v>
      </c>
    </row>
    <row r="10" spans="1:7" s="25" customFormat="1" ht="24" customHeight="1" x14ac:dyDescent="0.3">
      <c r="A10" s="200">
        <v>8</v>
      </c>
      <c r="B10" s="200" t="s">
        <v>101</v>
      </c>
      <c r="C10" s="205" t="s">
        <v>113</v>
      </c>
      <c r="D10" s="200" t="s">
        <v>106</v>
      </c>
      <c r="E10" s="201">
        <v>2329</v>
      </c>
      <c r="F10" s="203"/>
      <c r="G10" s="196">
        <f t="shared" si="0"/>
        <v>0</v>
      </c>
    </row>
    <row r="11" spans="1:7" s="25" customFormat="1" ht="24" customHeight="1" x14ac:dyDescent="0.3">
      <c r="A11" s="200">
        <v>9</v>
      </c>
      <c r="B11" s="200" t="s">
        <v>101</v>
      </c>
      <c r="C11" s="205" t="s">
        <v>114</v>
      </c>
      <c r="D11" s="200" t="s">
        <v>112</v>
      </c>
      <c r="E11" s="201">
        <v>3031</v>
      </c>
      <c r="F11" s="203"/>
      <c r="G11" s="196">
        <f t="shared" si="0"/>
        <v>0</v>
      </c>
    </row>
    <row r="12" spans="1:7" s="25" customFormat="1" ht="24" customHeight="1" x14ac:dyDescent="0.3">
      <c r="A12" s="200">
        <v>10</v>
      </c>
      <c r="B12" s="200" t="s">
        <v>101</v>
      </c>
      <c r="C12" s="205" t="s">
        <v>115</v>
      </c>
      <c r="D12" s="200" t="s">
        <v>106</v>
      </c>
      <c r="E12" s="201">
        <v>0</v>
      </c>
      <c r="F12" s="203"/>
      <c r="G12" s="196">
        <f t="shared" si="0"/>
        <v>0</v>
      </c>
    </row>
    <row r="13" spans="1:7" s="25" customFormat="1" ht="24" customHeight="1" x14ac:dyDescent="0.3">
      <c r="A13" s="200">
        <v>11</v>
      </c>
      <c r="B13" s="200">
        <v>31101100</v>
      </c>
      <c r="C13" s="205" t="s">
        <v>116</v>
      </c>
      <c r="D13" s="200" t="s">
        <v>103</v>
      </c>
      <c r="E13" s="201">
        <v>537</v>
      </c>
      <c r="F13" s="203"/>
      <c r="G13" s="196">
        <f t="shared" si="0"/>
        <v>0</v>
      </c>
    </row>
    <row r="14" spans="1:7" s="25" customFormat="1" ht="24" customHeight="1" x14ac:dyDescent="0.3">
      <c r="A14" s="200">
        <v>12</v>
      </c>
      <c r="B14" s="200">
        <v>20800150</v>
      </c>
      <c r="C14" s="205" t="s">
        <v>117</v>
      </c>
      <c r="D14" s="200" t="s">
        <v>103</v>
      </c>
      <c r="E14" s="201">
        <v>0</v>
      </c>
      <c r="F14" s="203"/>
      <c r="G14" s="196">
        <f t="shared" si="0"/>
        <v>0</v>
      </c>
    </row>
    <row r="15" spans="1:7" s="25" customFormat="1" ht="24" customHeight="1" x14ac:dyDescent="0.3">
      <c r="A15" s="200">
        <v>13</v>
      </c>
      <c r="B15" s="200" t="s">
        <v>101</v>
      </c>
      <c r="C15" s="205" t="s">
        <v>118</v>
      </c>
      <c r="D15" s="200" t="s">
        <v>119</v>
      </c>
      <c r="E15" s="201">
        <v>60</v>
      </c>
      <c r="F15" s="203"/>
      <c r="G15" s="196">
        <f t="shared" si="0"/>
        <v>0</v>
      </c>
    </row>
    <row r="16" spans="1:7" s="25" customFormat="1" ht="24" customHeight="1" x14ac:dyDescent="0.3">
      <c r="A16" s="200">
        <v>14</v>
      </c>
      <c r="B16" s="200">
        <v>35300300</v>
      </c>
      <c r="C16" s="205" t="s">
        <v>120</v>
      </c>
      <c r="D16" s="200" t="s">
        <v>106</v>
      </c>
      <c r="E16" s="201">
        <v>28</v>
      </c>
      <c r="F16" s="203"/>
      <c r="G16" s="196">
        <f t="shared" si="0"/>
        <v>0</v>
      </c>
    </row>
    <row r="17" spans="1:7" s="25" customFormat="1" ht="24" customHeight="1" x14ac:dyDescent="0.3">
      <c r="A17" s="200">
        <v>15</v>
      </c>
      <c r="B17" s="200" t="s">
        <v>101</v>
      </c>
      <c r="C17" s="205" t="s">
        <v>121</v>
      </c>
      <c r="D17" s="200" t="s">
        <v>106</v>
      </c>
      <c r="E17" s="201">
        <v>0</v>
      </c>
      <c r="F17" s="203"/>
      <c r="G17" s="196">
        <f t="shared" si="0"/>
        <v>0</v>
      </c>
    </row>
    <row r="18" spans="1:7" s="25" customFormat="1" ht="24" customHeight="1" x14ac:dyDescent="0.3">
      <c r="A18" s="200">
        <v>16</v>
      </c>
      <c r="B18" s="200" t="s">
        <v>101</v>
      </c>
      <c r="C18" s="205" t="s">
        <v>122</v>
      </c>
      <c r="D18" s="200" t="s">
        <v>106</v>
      </c>
      <c r="E18" s="201">
        <v>2405</v>
      </c>
      <c r="F18" s="203"/>
      <c r="G18" s="196">
        <f t="shared" si="0"/>
        <v>0</v>
      </c>
    </row>
    <row r="19" spans="1:7" s="25" customFormat="1" ht="24" customHeight="1" x14ac:dyDescent="0.3">
      <c r="A19" s="200">
        <v>17</v>
      </c>
      <c r="B19" s="200" t="s">
        <v>101</v>
      </c>
      <c r="C19" s="205" t="s">
        <v>123</v>
      </c>
      <c r="D19" s="200" t="s">
        <v>106</v>
      </c>
      <c r="E19" s="201">
        <v>0</v>
      </c>
      <c r="F19" s="203"/>
      <c r="G19" s="196">
        <f t="shared" si="0"/>
        <v>0</v>
      </c>
    </row>
    <row r="20" spans="1:7" s="25" customFormat="1" ht="24" customHeight="1" x14ac:dyDescent="0.3">
      <c r="A20" s="200">
        <v>18</v>
      </c>
      <c r="B20" s="200" t="s">
        <v>101</v>
      </c>
      <c r="C20" s="205" t="s">
        <v>124</v>
      </c>
      <c r="D20" s="200" t="s">
        <v>112</v>
      </c>
      <c r="E20" s="201">
        <v>3031</v>
      </c>
      <c r="F20" s="203"/>
      <c r="G20" s="196">
        <f t="shared" si="0"/>
        <v>0</v>
      </c>
    </row>
    <row r="21" spans="1:7" s="25" customFormat="1" ht="24" customHeight="1" x14ac:dyDescent="0.3">
      <c r="A21" s="200">
        <v>19</v>
      </c>
      <c r="B21" s="200" t="s">
        <v>101</v>
      </c>
      <c r="C21" s="205" t="s">
        <v>125</v>
      </c>
      <c r="D21" s="200" t="s">
        <v>112</v>
      </c>
      <c r="E21" s="201">
        <v>287</v>
      </c>
      <c r="F21" s="203"/>
      <c r="G21" s="196">
        <f t="shared" si="0"/>
        <v>0</v>
      </c>
    </row>
    <row r="22" spans="1:7" s="25" customFormat="1" ht="24" customHeight="1" x14ac:dyDescent="0.3">
      <c r="A22" s="200">
        <v>20</v>
      </c>
      <c r="B22" s="200" t="s">
        <v>101</v>
      </c>
      <c r="C22" s="205" t="s">
        <v>126</v>
      </c>
      <c r="D22" s="200" t="s">
        <v>112</v>
      </c>
      <c r="E22" s="201">
        <v>418</v>
      </c>
      <c r="F22" s="203"/>
      <c r="G22" s="196">
        <f t="shared" si="0"/>
        <v>0</v>
      </c>
    </row>
    <row r="23" spans="1:7" s="25" customFormat="1" ht="24" customHeight="1" x14ac:dyDescent="0.3">
      <c r="A23" s="200">
        <v>21</v>
      </c>
      <c r="B23" s="200" t="s">
        <v>101</v>
      </c>
      <c r="C23" s="205" t="s">
        <v>127</v>
      </c>
      <c r="D23" s="200" t="s">
        <v>112</v>
      </c>
      <c r="E23" s="201">
        <v>350</v>
      </c>
      <c r="F23" s="203"/>
      <c r="G23" s="196">
        <f t="shared" si="0"/>
        <v>0</v>
      </c>
    </row>
    <row r="24" spans="1:7" s="25" customFormat="1" ht="24" customHeight="1" x14ac:dyDescent="0.3">
      <c r="A24" s="200">
        <v>22</v>
      </c>
      <c r="B24" s="200" t="s">
        <v>101</v>
      </c>
      <c r="C24" s="205" t="s">
        <v>128</v>
      </c>
      <c r="D24" s="200" t="s">
        <v>112</v>
      </c>
      <c r="E24" s="201">
        <v>235</v>
      </c>
      <c r="F24" s="203"/>
      <c r="G24" s="196">
        <f t="shared" si="0"/>
        <v>0</v>
      </c>
    </row>
    <row r="25" spans="1:7" s="25" customFormat="1" ht="24" customHeight="1" x14ac:dyDescent="0.3">
      <c r="A25" s="200">
        <v>23</v>
      </c>
      <c r="B25" s="200" t="s">
        <v>101</v>
      </c>
      <c r="C25" s="205" t="s">
        <v>129</v>
      </c>
      <c r="D25" s="200" t="s">
        <v>112</v>
      </c>
      <c r="E25" s="201">
        <v>0</v>
      </c>
      <c r="F25" s="203"/>
      <c r="G25" s="196">
        <f t="shared" si="0"/>
        <v>0</v>
      </c>
    </row>
    <row r="26" spans="1:7" s="25" customFormat="1" ht="24" customHeight="1" x14ac:dyDescent="0.3">
      <c r="A26" s="200">
        <v>24</v>
      </c>
      <c r="B26" s="200" t="s">
        <v>101</v>
      </c>
      <c r="C26" s="205" t="s">
        <v>130</v>
      </c>
      <c r="D26" s="200" t="s">
        <v>131</v>
      </c>
      <c r="E26" s="201">
        <v>310</v>
      </c>
      <c r="F26" s="203"/>
      <c r="G26" s="196">
        <f t="shared" si="0"/>
        <v>0</v>
      </c>
    </row>
    <row r="27" spans="1:7" s="25" customFormat="1" ht="24" customHeight="1" x14ac:dyDescent="0.3">
      <c r="A27" s="200">
        <v>25</v>
      </c>
      <c r="B27" s="200">
        <v>40600290</v>
      </c>
      <c r="C27" s="205" t="s">
        <v>132</v>
      </c>
      <c r="D27" s="200" t="s">
        <v>133</v>
      </c>
      <c r="E27" s="201">
        <v>13</v>
      </c>
      <c r="F27" s="203"/>
      <c r="G27" s="196">
        <f t="shared" si="0"/>
        <v>0</v>
      </c>
    </row>
    <row r="28" spans="1:7" s="25" customFormat="1" ht="24" customHeight="1" x14ac:dyDescent="0.3">
      <c r="A28" s="200">
        <v>26</v>
      </c>
      <c r="B28" s="200" t="s">
        <v>101</v>
      </c>
      <c r="C28" s="205" t="s">
        <v>134</v>
      </c>
      <c r="D28" s="200" t="s">
        <v>119</v>
      </c>
      <c r="E28" s="201">
        <v>0</v>
      </c>
      <c r="F28" s="203"/>
      <c r="G28" s="196">
        <f t="shared" si="0"/>
        <v>0</v>
      </c>
    </row>
    <row r="29" spans="1:7" s="25" customFormat="1" ht="24" customHeight="1" x14ac:dyDescent="0.3">
      <c r="A29" s="200">
        <v>27</v>
      </c>
      <c r="B29" s="200">
        <v>40604062</v>
      </c>
      <c r="C29" s="205" t="s">
        <v>135</v>
      </c>
      <c r="D29" s="200" t="s">
        <v>119</v>
      </c>
      <c r="E29" s="201">
        <v>0</v>
      </c>
      <c r="F29" s="203"/>
      <c r="G29" s="196">
        <f t="shared" si="0"/>
        <v>0</v>
      </c>
    </row>
    <row r="30" spans="1:7" s="25" customFormat="1" ht="24" customHeight="1" x14ac:dyDescent="0.3">
      <c r="A30" s="200">
        <v>28</v>
      </c>
      <c r="B30" s="200" t="s">
        <v>101</v>
      </c>
      <c r="C30" s="205" t="s">
        <v>136</v>
      </c>
      <c r="D30" s="200" t="s">
        <v>119</v>
      </c>
      <c r="E30" s="201">
        <v>5</v>
      </c>
      <c r="F30" s="203"/>
      <c r="G30" s="196">
        <f t="shared" si="0"/>
        <v>0</v>
      </c>
    </row>
    <row r="31" spans="1:7" s="25" customFormat="1" ht="24" customHeight="1" x14ac:dyDescent="0.3">
      <c r="A31" s="200">
        <v>29</v>
      </c>
      <c r="B31" s="200">
        <v>60600605</v>
      </c>
      <c r="C31" s="205" t="s">
        <v>137</v>
      </c>
      <c r="D31" s="200" t="s">
        <v>109</v>
      </c>
      <c r="E31" s="201">
        <v>140</v>
      </c>
      <c r="F31" s="203"/>
      <c r="G31" s="196">
        <f t="shared" si="0"/>
        <v>0</v>
      </c>
    </row>
    <row r="32" spans="1:7" s="25" customFormat="1" ht="24" customHeight="1" x14ac:dyDescent="0.3">
      <c r="A32" s="200">
        <v>30</v>
      </c>
      <c r="B32" s="200" t="s">
        <v>101</v>
      </c>
      <c r="C32" s="205" t="s">
        <v>138</v>
      </c>
      <c r="D32" s="200" t="s">
        <v>109</v>
      </c>
      <c r="E32" s="201">
        <v>109</v>
      </c>
      <c r="F32" s="203"/>
      <c r="G32" s="196">
        <f t="shared" si="0"/>
        <v>0</v>
      </c>
    </row>
    <row r="33" spans="1:7" s="25" customFormat="1" ht="24" customHeight="1" x14ac:dyDescent="0.3">
      <c r="A33" s="200">
        <v>31</v>
      </c>
      <c r="B33" s="200" t="s">
        <v>101</v>
      </c>
      <c r="C33" s="205" t="s">
        <v>139</v>
      </c>
      <c r="D33" s="200" t="s">
        <v>109</v>
      </c>
      <c r="E33" s="201">
        <v>14</v>
      </c>
      <c r="F33" s="203"/>
      <c r="G33" s="196">
        <f t="shared" si="0"/>
        <v>0</v>
      </c>
    </row>
    <row r="34" spans="1:7" s="25" customFormat="1" ht="24" customHeight="1" x14ac:dyDescent="0.3">
      <c r="A34" s="200">
        <v>32</v>
      </c>
      <c r="B34" s="200" t="s">
        <v>101</v>
      </c>
      <c r="C34" s="205" t="s">
        <v>140</v>
      </c>
      <c r="D34" s="200" t="s">
        <v>131</v>
      </c>
      <c r="E34" s="201">
        <v>0</v>
      </c>
      <c r="F34" s="203"/>
      <c r="G34" s="196">
        <f t="shared" si="0"/>
        <v>0</v>
      </c>
    </row>
    <row r="35" spans="1:7" s="25" customFormat="1" ht="24" customHeight="1" x14ac:dyDescent="0.3">
      <c r="A35" s="200">
        <v>33</v>
      </c>
      <c r="B35" s="200" t="s">
        <v>101</v>
      </c>
      <c r="C35" s="205" t="s">
        <v>141</v>
      </c>
      <c r="D35" s="200" t="s">
        <v>131</v>
      </c>
      <c r="E35" s="201">
        <v>0</v>
      </c>
      <c r="F35" s="203"/>
      <c r="G35" s="196">
        <f t="shared" si="0"/>
        <v>0</v>
      </c>
    </row>
    <row r="36" spans="1:7" s="25" customFormat="1" ht="24" customHeight="1" x14ac:dyDescent="0.3">
      <c r="A36" s="200">
        <v>34</v>
      </c>
      <c r="B36" s="200" t="s">
        <v>101</v>
      </c>
      <c r="C36" s="205" t="s">
        <v>142</v>
      </c>
      <c r="D36" s="200" t="s">
        <v>131</v>
      </c>
      <c r="E36" s="201">
        <v>0</v>
      </c>
      <c r="F36" s="203"/>
      <c r="G36" s="196">
        <f t="shared" si="0"/>
        <v>0</v>
      </c>
    </row>
    <row r="37" spans="1:7" s="25" customFormat="1" ht="24" customHeight="1" x14ac:dyDescent="0.3">
      <c r="A37" s="200">
        <v>35</v>
      </c>
      <c r="B37" s="200" t="s">
        <v>101</v>
      </c>
      <c r="C37" s="205" t="s">
        <v>143</v>
      </c>
      <c r="D37" s="200" t="s">
        <v>131</v>
      </c>
      <c r="E37" s="201">
        <v>1</v>
      </c>
      <c r="F37" s="203"/>
      <c r="G37" s="196">
        <f t="shared" si="0"/>
        <v>0</v>
      </c>
    </row>
    <row r="38" spans="1:7" s="25" customFormat="1" ht="24" customHeight="1" x14ac:dyDescent="0.3">
      <c r="A38" s="200">
        <v>36</v>
      </c>
      <c r="B38" s="200" t="s">
        <v>101</v>
      </c>
      <c r="C38" s="205" t="s">
        <v>144</v>
      </c>
      <c r="D38" s="200" t="s">
        <v>131</v>
      </c>
      <c r="E38" s="201">
        <v>0</v>
      </c>
      <c r="F38" s="203"/>
      <c r="G38" s="196">
        <f t="shared" si="0"/>
        <v>0</v>
      </c>
    </row>
    <row r="39" spans="1:7" s="25" customFormat="1" ht="24" customHeight="1" x14ac:dyDescent="0.3">
      <c r="A39" s="200">
        <v>37</v>
      </c>
      <c r="B39" s="200" t="s">
        <v>101</v>
      </c>
      <c r="C39" s="205" t="s">
        <v>145</v>
      </c>
      <c r="D39" s="200" t="s">
        <v>131</v>
      </c>
      <c r="E39" s="201">
        <v>1</v>
      </c>
      <c r="F39" s="203"/>
      <c r="G39" s="196">
        <f t="shared" si="0"/>
        <v>0</v>
      </c>
    </row>
    <row r="40" spans="1:7" s="25" customFormat="1" ht="24" customHeight="1" x14ac:dyDescent="0.3">
      <c r="A40" s="200">
        <v>38</v>
      </c>
      <c r="B40" s="200" t="s">
        <v>101</v>
      </c>
      <c r="C40" s="205" t="s">
        <v>146</v>
      </c>
      <c r="D40" s="200" t="s">
        <v>109</v>
      </c>
      <c r="E40" s="201">
        <v>0</v>
      </c>
      <c r="F40" s="203"/>
      <c r="G40" s="196">
        <f t="shared" si="0"/>
        <v>0</v>
      </c>
    </row>
    <row r="41" spans="1:7" s="25" customFormat="1" ht="24" customHeight="1" x14ac:dyDescent="0.3">
      <c r="A41" s="200">
        <v>39</v>
      </c>
      <c r="B41" s="200" t="s">
        <v>101</v>
      </c>
      <c r="C41" s="205" t="s">
        <v>147</v>
      </c>
      <c r="D41" s="200" t="s">
        <v>131</v>
      </c>
      <c r="E41" s="201">
        <v>0</v>
      </c>
      <c r="F41" s="203"/>
      <c r="G41" s="196">
        <f t="shared" si="0"/>
        <v>0</v>
      </c>
    </row>
    <row r="42" spans="1:7" s="25" customFormat="1" ht="24" customHeight="1" x14ac:dyDescent="0.3">
      <c r="A42" s="200">
        <v>40</v>
      </c>
      <c r="B42" s="200" t="s">
        <v>101</v>
      </c>
      <c r="C42" s="205" t="s">
        <v>148</v>
      </c>
      <c r="D42" s="200" t="s">
        <v>131</v>
      </c>
      <c r="E42" s="201">
        <v>2</v>
      </c>
      <c r="F42" s="203"/>
      <c r="G42" s="196">
        <f t="shared" si="0"/>
        <v>0</v>
      </c>
    </row>
    <row r="43" spans="1:7" s="25" customFormat="1" ht="24" customHeight="1" x14ac:dyDescent="0.3">
      <c r="A43" s="200">
        <v>41</v>
      </c>
      <c r="B43" s="200" t="s">
        <v>101</v>
      </c>
      <c r="C43" s="205" t="s">
        <v>149</v>
      </c>
      <c r="D43" s="200" t="s">
        <v>109</v>
      </c>
      <c r="E43" s="201">
        <v>160</v>
      </c>
      <c r="F43" s="203"/>
      <c r="G43" s="196">
        <f t="shared" si="0"/>
        <v>0</v>
      </c>
    </row>
    <row r="44" spans="1:7" s="25" customFormat="1" ht="24" customHeight="1" x14ac:dyDescent="0.3">
      <c r="A44" s="200">
        <v>42</v>
      </c>
      <c r="B44" s="200" t="s">
        <v>101</v>
      </c>
      <c r="C44" s="205" t="s">
        <v>150</v>
      </c>
      <c r="D44" s="200" t="s">
        <v>103</v>
      </c>
      <c r="E44" s="201">
        <v>11</v>
      </c>
      <c r="F44" s="203"/>
      <c r="G44" s="196">
        <f t="shared" si="0"/>
        <v>0</v>
      </c>
    </row>
    <row r="45" spans="1:7" s="25" customFormat="1" ht="24" customHeight="1" x14ac:dyDescent="0.3">
      <c r="A45" s="200">
        <v>43</v>
      </c>
      <c r="B45" s="200" t="s">
        <v>101</v>
      </c>
      <c r="C45" s="205" t="s">
        <v>151</v>
      </c>
      <c r="D45" s="200" t="s">
        <v>106</v>
      </c>
      <c r="E45" s="201">
        <v>20</v>
      </c>
      <c r="F45" s="203"/>
      <c r="G45" s="196">
        <f t="shared" si="0"/>
        <v>0</v>
      </c>
    </row>
    <row r="46" spans="1:7" s="25" customFormat="1" ht="24" customHeight="1" x14ac:dyDescent="0.3">
      <c r="A46" s="200">
        <v>44</v>
      </c>
      <c r="B46" s="200" t="s">
        <v>101</v>
      </c>
      <c r="C46" s="205" t="s">
        <v>152</v>
      </c>
      <c r="D46" s="200" t="s">
        <v>112</v>
      </c>
      <c r="E46" s="201">
        <v>64</v>
      </c>
      <c r="F46" s="203"/>
      <c r="G46" s="196">
        <f t="shared" si="0"/>
        <v>0</v>
      </c>
    </row>
    <row r="47" spans="1:7" s="25" customFormat="1" ht="24" customHeight="1" x14ac:dyDescent="0.3">
      <c r="A47" s="210">
        <v>45</v>
      </c>
      <c r="B47" s="210" t="s">
        <v>101</v>
      </c>
      <c r="C47" s="212" t="s">
        <v>153</v>
      </c>
      <c r="D47" s="210" t="s">
        <v>131</v>
      </c>
      <c r="E47" s="201">
        <v>2</v>
      </c>
      <c r="F47" s="203"/>
      <c r="G47" s="196">
        <f t="shared" si="0"/>
        <v>0</v>
      </c>
    </row>
    <row r="48" spans="1:7" s="25" customFormat="1" ht="24" customHeight="1" x14ac:dyDescent="0.3">
      <c r="A48" s="210">
        <v>46</v>
      </c>
      <c r="B48" s="210" t="s">
        <v>101</v>
      </c>
      <c r="C48" s="212" t="s">
        <v>154</v>
      </c>
      <c r="D48" s="210" t="s">
        <v>109</v>
      </c>
      <c r="E48" s="201">
        <v>0</v>
      </c>
      <c r="F48" s="203"/>
      <c r="G48" s="196">
        <f t="shared" si="0"/>
        <v>0</v>
      </c>
    </row>
    <row r="49" spans="1:7" s="25" customFormat="1" ht="24" customHeight="1" x14ac:dyDescent="0.3">
      <c r="A49" s="210">
        <v>47</v>
      </c>
      <c r="B49" s="210" t="s">
        <v>101</v>
      </c>
      <c r="C49" s="212" t="s">
        <v>155</v>
      </c>
      <c r="D49" s="210" t="s">
        <v>109</v>
      </c>
      <c r="E49" s="201">
        <v>0</v>
      </c>
      <c r="F49" s="203"/>
      <c r="G49" s="196">
        <f t="shared" si="0"/>
        <v>0</v>
      </c>
    </row>
    <row r="50" spans="1:7" s="25" customFormat="1" ht="24" customHeight="1" x14ac:dyDescent="0.3">
      <c r="A50" s="210">
        <v>48</v>
      </c>
      <c r="B50" s="210" t="s">
        <v>101</v>
      </c>
      <c r="C50" s="212" t="s">
        <v>156</v>
      </c>
      <c r="D50" s="210" t="s">
        <v>109</v>
      </c>
      <c r="E50" s="201">
        <v>0</v>
      </c>
      <c r="F50" s="203"/>
      <c r="G50" s="196">
        <f t="shared" si="0"/>
        <v>0</v>
      </c>
    </row>
    <row r="51" spans="1:7" s="25" customFormat="1" ht="24" customHeight="1" x14ac:dyDescent="0.3">
      <c r="A51" s="210">
        <v>49</v>
      </c>
      <c r="B51" s="210" t="s">
        <v>101</v>
      </c>
      <c r="C51" s="212" t="s">
        <v>157</v>
      </c>
      <c r="D51" s="210" t="s">
        <v>109</v>
      </c>
      <c r="E51" s="201">
        <v>0</v>
      </c>
      <c r="F51" s="203"/>
      <c r="G51" s="196">
        <f t="shared" si="0"/>
        <v>0</v>
      </c>
    </row>
    <row r="52" spans="1:7" s="25" customFormat="1" ht="24" customHeight="1" x14ac:dyDescent="0.3">
      <c r="A52" s="210">
        <v>50</v>
      </c>
      <c r="B52" s="210" t="s">
        <v>101</v>
      </c>
      <c r="C52" s="212" t="s">
        <v>158</v>
      </c>
      <c r="D52" s="210" t="s">
        <v>109</v>
      </c>
      <c r="E52" s="201">
        <v>0</v>
      </c>
      <c r="F52" s="203"/>
      <c r="G52" s="196">
        <f t="shared" si="0"/>
        <v>0</v>
      </c>
    </row>
    <row r="53" spans="1:7" s="25" customFormat="1" ht="24" customHeight="1" thickBot="1" x14ac:dyDescent="0.35">
      <c r="A53" s="194">
        <v>51</v>
      </c>
      <c r="B53" s="324" t="s">
        <v>91</v>
      </c>
      <c r="C53" s="324"/>
      <c r="D53" s="324"/>
      <c r="E53" s="324"/>
      <c r="F53" s="324"/>
      <c r="G53" s="209">
        <f>SUM(G3:G52)</f>
        <v>585000</v>
      </c>
    </row>
    <row r="54" spans="1:7" s="25" customFormat="1" ht="24" customHeight="1" x14ac:dyDescent="0.3">
      <c r="A54" s="41"/>
      <c r="B54" s="41"/>
      <c r="C54" s="42"/>
      <c r="D54" s="41"/>
      <c r="E54" s="41"/>
      <c r="F54" s="41"/>
      <c r="G54" s="41"/>
    </row>
    <row r="55" spans="1:7" s="25" customFormat="1" ht="24" customHeight="1" x14ac:dyDescent="0.3">
      <c r="A55" s="41"/>
      <c r="B55" s="41"/>
      <c r="C55" s="42"/>
      <c r="D55" s="41"/>
      <c r="E55" s="41"/>
      <c r="F55" s="41"/>
      <c r="G55" s="41"/>
    </row>
    <row r="56" spans="1:7" s="25" customFormat="1" ht="24" customHeight="1" x14ac:dyDescent="0.3">
      <c r="A56" s="26"/>
      <c r="B56" s="26"/>
      <c r="C56" s="27"/>
      <c r="D56" s="26"/>
      <c r="E56" s="26"/>
      <c r="F56" s="26"/>
      <c r="G56" s="26"/>
    </row>
    <row r="57" spans="1:7" s="25" customFormat="1" ht="24" customHeight="1" x14ac:dyDescent="0.3">
      <c r="A57" s="26"/>
      <c r="B57" s="26"/>
      <c r="C57" s="27"/>
      <c r="D57" s="26"/>
      <c r="E57" s="26"/>
      <c r="F57" s="26"/>
      <c r="G57" s="26"/>
    </row>
    <row r="58" spans="1:7" s="25" customFormat="1" ht="24" customHeight="1" x14ac:dyDescent="0.3">
      <c r="A58" s="26"/>
      <c r="B58" s="26"/>
      <c r="C58" s="27"/>
      <c r="D58" s="26"/>
      <c r="E58" s="26"/>
      <c r="F58" s="26"/>
      <c r="G58" s="26"/>
    </row>
    <row r="59" spans="1:7" s="25" customFormat="1" ht="24" customHeight="1" x14ac:dyDescent="0.3">
      <c r="A59" s="26"/>
      <c r="B59" s="26"/>
      <c r="C59" s="27"/>
      <c r="D59" s="26"/>
      <c r="E59" s="26"/>
      <c r="F59" s="26"/>
      <c r="G59" s="26"/>
    </row>
    <row r="60" spans="1:7" s="25" customFormat="1" ht="24" customHeight="1" x14ac:dyDescent="0.3">
      <c r="A60" s="26"/>
      <c r="B60" s="26"/>
      <c r="C60" s="27"/>
      <c r="D60" s="26"/>
      <c r="E60" s="26"/>
      <c r="F60" s="26"/>
      <c r="G60" s="26"/>
    </row>
    <row r="61" spans="1:7" s="25" customFormat="1" ht="24" customHeight="1" x14ac:dyDescent="0.3">
      <c r="A61" s="26"/>
      <c r="B61" s="26"/>
      <c r="C61" s="27"/>
      <c r="D61" s="26"/>
      <c r="E61" s="26"/>
      <c r="F61" s="26"/>
      <c r="G61" s="26"/>
    </row>
    <row r="62" spans="1:7" ht="24" customHeight="1" x14ac:dyDescent="0.3"/>
  </sheetData>
  <sheetProtection algorithmName="SHA-512" hashValue="sD+nGIerRO7gYyhwxUpRN5frQ5Roti9AWtdCR2+c6MiYrJXXMBwktY/BzYWzUSCqr4BF5Rql84i9PlMGKSAdlg==" saltValue="waECFE157jhgdrds6tNAsQ==" spinCount="100000" sheet="1" selectLockedCells="1"/>
  <mergeCells count="2">
    <mergeCell ref="A1:G1"/>
    <mergeCell ref="B53:F53"/>
  </mergeCells>
  <pageMargins left="0.7" right="0.7" top="0.75" bottom="0.75" header="0.3" footer="0.3"/>
  <pageSetup scale="60" fitToWidth="0" fitToHeight="0" orientation="portrait" r:id="rId1"/>
  <rowBreaks count="1" manualBreakCount="1">
    <brk id="4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Master Bid Tab</vt:lpstr>
      <vt:lpstr>Award Criteria Figure</vt:lpstr>
      <vt:lpstr>22912 CERMAK</vt:lpstr>
      <vt:lpstr>22913 GRAND-DIVISION</vt:lpstr>
      <vt:lpstr>22914 WELLINGTON</vt:lpstr>
      <vt:lpstr>22915 GRAND-PALMER</vt:lpstr>
      <vt:lpstr>22916 LeMOYNE</vt:lpstr>
      <vt:lpstr>22917 THORNDALE</vt:lpstr>
      <vt:lpstr>22918 VICTORIA</vt:lpstr>
      <vt:lpstr>'22912 CERMAK'!Print_Area</vt:lpstr>
      <vt:lpstr>'22913 GRAND-DIVISION'!Print_Area</vt:lpstr>
      <vt:lpstr>'22914 WELLINGTON'!Print_Area</vt:lpstr>
      <vt:lpstr>'22915 GRAND-PALMER'!Print_Area</vt:lpstr>
      <vt:lpstr>'22916 LeMOYNE'!Print_Area</vt:lpstr>
      <vt:lpstr>'22917 THORNDALE'!Print_Area</vt:lpstr>
      <vt:lpstr>'22918 VICTORIA'!Print_Area</vt:lpstr>
      <vt:lpstr>'Award Criteria Figure'!Print_Area</vt:lpstr>
      <vt:lpstr>'Master Bid Tab'!Print_Area</vt:lpstr>
      <vt:lpstr>'22912 CERMAK'!Print_Titles</vt:lpstr>
      <vt:lpstr>'22913 GRAND-DIVISION'!Print_Titles</vt:lpstr>
      <vt:lpstr>'22914 WELLINGTON'!Print_Titles</vt:lpstr>
      <vt:lpstr>'22915 GRAND-PALMER'!Print_Titles</vt:lpstr>
      <vt:lpstr>'22916 LeMOYNE'!Print_Titles</vt:lpstr>
      <vt:lpstr>'22917 THORNDALE'!Print_Titles</vt:lpstr>
      <vt:lpstr>'22918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Patricia Montenegro</cp:lastModifiedBy>
  <cp:lastPrinted>2025-03-26T17:27:08Z</cp:lastPrinted>
  <dcterms:created xsi:type="dcterms:W3CDTF">2018-01-03T19:56:21Z</dcterms:created>
  <dcterms:modified xsi:type="dcterms:W3CDTF">2025-06-02T21:28:32Z</dcterms:modified>
</cp:coreProperties>
</file>