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24226"/>
  <mc:AlternateContent xmlns:mc="http://schemas.openxmlformats.org/markup-compatibility/2006">
    <mc:Choice Requires="x15">
      <x15ac:absPath xmlns:x15ac="http://schemas.microsoft.com/office/spreadsheetml/2010/11/ac" url="Q:\Chicago Department of Transportation\Alleys\Package 2\IFB\"/>
    </mc:Choice>
  </mc:AlternateContent>
  <xr:revisionPtr revIDLastSave="0" documentId="13_ncr:1_{61510B1F-314B-487D-A2FD-8725547AEEB1}" xr6:coauthVersionLast="47" xr6:coauthVersionMax="47" xr10:uidLastSave="{00000000-0000-0000-0000-000000000000}"/>
  <bookViews>
    <workbookView xWindow="20370" yWindow="-120" windowWidth="29040" windowHeight="15840" xr2:uid="{00000000-000D-0000-FFFF-FFFF00000000}"/>
  </bookViews>
  <sheets>
    <sheet name="Master Bid Tab" sheetId="1" r:id="rId1"/>
    <sheet name="Award Criteria Figure" sheetId="5" r:id="rId2"/>
    <sheet name="22163A Moody" sheetId="9" r:id="rId3"/>
    <sheet name="22163B Touhy" sheetId="14" r:id="rId4"/>
    <sheet name="22163C Cullom" sheetId="15" r:id="rId5"/>
    <sheet name="22163D Lotus" sheetId="16" r:id="rId6"/>
    <sheet name="22163E Sawyer" sheetId="17" r:id="rId7"/>
    <sheet name="22163F School" sheetId="18" r:id="rId8"/>
    <sheet name="22163G George" sheetId="19" r:id="rId9"/>
    <sheet name="22163H Eastwood" sheetId="20" r:id="rId10"/>
    <sheet name="22163I Argyle" sheetId="21" r:id="rId11"/>
  </sheets>
  <externalReferences>
    <externalReference r:id="rId12"/>
    <externalReference r:id="rId13"/>
  </externalReferences>
  <definedNames>
    <definedName name="_xlnm.Print_Area" localSheetId="2">'22163A Moody'!$A$1:$G$70</definedName>
    <definedName name="_xlnm.Print_Area" localSheetId="3">'22163B Touhy'!$A$1:$G$70</definedName>
    <definedName name="_xlnm.Print_Area" localSheetId="4">'22163C Cullom'!$A$1:$G$70</definedName>
    <definedName name="_xlnm.Print_Area" localSheetId="5">'22163D Lotus'!$A$1:$G$70</definedName>
    <definedName name="_xlnm.Print_Area" localSheetId="6">'22163E Sawyer'!$A$1:$G$70</definedName>
    <definedName name="_xlnm.Print_Area" localSheetId="7">'22163F School'!$A$1:$G$70</definedName>
    <definedName name="_xlnm.Print_Area" localSheetId="8">'22163G George'!$A$1:$G$70</definedName>
    <definedName name="_xlnm.Print_Area" localSheetId="9">'22163H Eastwood'!$A$1:$G$70</definedName>
    <definedName name="_xlnm.Print_Area" localSheetId="10">'22163I Argyle'!$A$1:$G$70</definedName>
    <definedName name="_xlnm.Print_Area" localSheetId="1">'Award Criteria Figure'!$A$1:$C$48</definedName>
    <definedName name="_xlnm.Print_Area" localSheetId="0">'Master Bid Tab'!$A$1:$D$87</definedName>
    <definedName name="_xlnm.Print_Titles" localSheetId="2">'22163A Moody'!$2:$2</definedName>
    <definedName name="_xlnm.Print_Titles" localSheetId="3">'22163B Touhy'!$2:$2</definedName>
    <definedName name="_xlnm.Print_Titles" localSheetId="4">'22163C Cullom'!$2:$2</definedName>
    <definedName name="_xlnm.Print_Titles" localSheetId="5">'22163D Lotus'!$2:$2</definedName>
    <definedName name="_xlnm.Print_Titles" localSheetId="6">'22163E Sawyer'!$2:$2</definedName>
    <definedName name="_xlnm.Print_Titles" localSheetId="7">'22163F School'!$2:$2</definedName>
    <definedName name="_xlnm.Print_Titles" localSheetId="8">'22163G George'!$2:$2</definedName>
    <definedName name="_xlnm.Print_Titles" localSheetId="9">'22163H Eastwood'!$2:$2</definedName>
    <definedName name="_xlnm.Print_Titles" localSheetId="10">'22163I Argyle'!$2:$2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1" l="1"/>
  <c r="D13" i="1"/>
  <c r="G70" i="21" l="1"/>
  <c r="B2" i="21"/>
  <c r="G70" i="20"/>
  <c r="B2" i="20"/>
  <c r="G70" i="19"/>
  <c r="B2" i="19"/>
  <c r="G70" i="18"/>
  <c r="B2" i="18"/>
  <c r="G70" i="17"/>
  <c r="B2" i="17"/>
  <c r="G70" i="16"/>
  <c r="B2" i="16"/>
  <c r="G70" i="15"/>
  <c r="B2" i="15"/>
  <c r="G70" i="14"/>
  <c r="B2" i="14"/>
  <c r="D69" i="1" l="1"/>
  <c r="D62" i="1"/>
  <c r="D55" i="1"/>
  <c r="D48" i="1"/>
  <c r="D41" i="1"/>
  <c r="D34" i="1"/>
  <c r="B2" i="9"/>
  <c r="G70" i="9" l="1"/>
  <c r="D10" i="1" s="1"/>
  <c r="D27" i="1"/>
  <c r="D72" i="1" s="1"/>
  <c r="C10" i="5" l="1"/>
  <c r="C7" i="5"/>
  <c r="C22" i="5" l="1"/>
  <c r="C24" i="5" s="1"/>
  <c r="C14" i="5"/>
  <c r="C16" i="5" s="1"/>
  <c r="C30" i="5"/>
  <c r="C32" i="5" s="1"/>
  <c r="C18" i="5"/>
  <c r="C20" i="5" s="1"/>
  <c r="C26" i="5"/>
  <c r="C28" i="5" s="1"/>
  <c r="C12" i="5"/>
  <c r="C34" i="5"/>
  <c r="C35" i="5" l="1"/>
  <c r="C36" i="5" s="1"/>
  <c r="C38" i="5" s="1"/>
  <c r="D73" i="1" s="1"/>
</calcChain>
</file>

<file path=xl/sharedStrings.xml><?xml version="1.0" encoding="utf-8"?>
<sst xmlns="http://schemas.openxmlformats.org/spreadsheetml/2006/main" count="1921" uniqueCount="196">
  <si>
    <t>TOTAL BASE WORK ONLY</t>
  </si>
  <si>
    <t>LINE</t>
  </si>
  <si>
    <t>DESCRIPTION</t>
  </si>
  <si>
    <t>Base Work Only</t>
  </si>
  <si>
    <t>Commission's Contract Contingency</t>
  </si>
  <si>
    <t>Accepted by the Commission</t>
  </si>
  <si>
    <t>FIRM NAME:</t>
  </si>
  <si>
    <t>TOTAL BASE BID</t>
  </si>
  <si>
    <t>Sitework Allowance</t>
  </si>
  <si>
    <t>AMOUNT</t>
  </si>
  <si>
    <t>PROJECT NAME:</t>
  </si>
  <si>
    <t>CONTRACT NO:</t>
  </si>
  <si>
    <t>FORMULA</t>
  </si>
  <si>
    <t>Line 2.  Minority Journeyman (Maximum figure 0.70)</t>
  </si>
  <si>
    <t>Line 3.  Multiply Line 2 by Line 1 by 0.04</t>
  </si>
  <si>
    <t>Line 4.  Minority Apprentice (Maximum figure 0.70)</t>
  </si>
  <si>
    <t>Line 5.  Multiply Line 4 by Line 1 by 0.03</t>
  </si>
  <si>
    <t>Line 6.  Minority Laborer (Maximum figure 0.70)</t>
  </si>
  <si>
    <t>Line 7. Multiply Line 6 by Line 1 by 0.01</t>
  </si>
  <si>
    <t>Line 8.  Female Journeyman (Maximum figure 0.15)</t>
  </si>
  <si>
    <t>Line 9. Multiply Line 8 by Line 1 by 0.04</t>
  </si>
  <si>
    <t>Line 10.  Female Apprentice (Maximum figure 0.15)</t>
  </si>
  <si>
    <t>Line 11.  Multiply Line 10 by Line 1 by 0.03</t>
  </si>
  <si>
    <t>Line 12.  Female Laborer (Maximum figure 0.15)</t>
  </si>
  <si>
    <t>Line 13. Multiply Line 12 by Line 1 by 0.01</t>
  </si>
  <si>
    <t>Line 14.  Total of Lines 3, 5, 7, 9, 11, and 13</t>
  </si>
  <si>
    <t xml:space="preserve">Line 15. Total Award Criteria </t>
  </si>
  <si>
    <t>TOTAL AWARD CRITERIA (Line 15)</t>
  </si>
  <si>
    <t>BIDDER'S INFORMATION</t>
  </si>
  <si>
    <t>Firm Name:</t>
  </si>
  <si>
    <t>Date:</t>
  </si>
  <si>
    <t>NOTES/INSTRUCTIONS</t>
  </si>
  <si>
    <t>2. Line 1. (Based on Total Base Bid) automatically populates from Bid Form.</t>
  </si>
  <si>
    <t>3. Bidder is to populate Lines 2, 4, 6, 8, 10, and 12 (fields shaded Light Green).</t>
  </si>
  <si>
    <t>4. Lines 2, 4, 6, 8, 10, and 12 are to be entered in decimals.  (ie 5% participation = 0.05, 15% participation = 0.15, 50% participation = .50)</t>
  </si>
  <si>
    <t>Line 1. (Based on Grand Total Base Bid)</t>
  </si>
  <si>
    <t>TOTAL AMOUNTS</t>
  </si>
  <si>
    <t>Cost</t>
  </si>
  <si>
    <t>Unit Price</t>
  </si>
  <si>
    <t>Estimated Quantity</t>
  </si>
  <si>
    <t>Unit</t>
  </si>
  <si>
    <t>Description</t>
  </si>
  <si>
    <t>Line</t>
  </si>
  <si>
    <t>Name:</t>
  </si>
  <si>
    <t>Address:</t>
  </si>
  <si>
    <t xml:space="preserve">Base Work Only </t>
  </si>
  <si>
    <t>Light Blue</t>
  </si>
  <si>
    <t xml:space="preserve">Contingency(ies) </t>
  </si>
  <si>
    <t>Light Yellow</t>
  </si>
  <si>
    <t>Allowance(s)</t>
  </si>
  <si>
    <t>Total Base Bid</t>
  </si>
  <si>
    <t xml:space="preserve">Total Award Criteria Figure </t>
  </si>
  <si>
    <r>
      <t xml:space="preserve">SURETY INFORMATION
</t>
    </r>
    <r>
      <rPr>
        <b/>
        <sz val="8"/>
        <color theme="1"/>
        <rFont val="Arial Narrow"/>
        <family val="2"/>
      </rPr>
      <t>(Provide Legal Name and address of Surety)</t>
    </r>
  </si>
  <si>
    <r>
      <t xml:space="preserve">Prior to submitting your bid electronically, please do the following:
1.	</t>
    </r>
    <r>
      <rPr>
        <b/>
        <sz val="10"/>
        <color theme="1"/>
        <rFont val="Arial Narrow"/>
        <family val="2"/>
      </rPr>
      <t>Ensure</t>
    </r>
    <r>
      <rPr>
        <sz val="10"/>
        <color theme="1"/>
        <rFont val="Arial Narrow"/>
        <family val="2"/>
      </rPr>
      <t xml:space="preserve"> ALL SEVEN (7) Schedule of Prices Worksheets are Complete.
2. </t>
    </r>
    <r>
      <rPr>
        <b/>
        <sz val="10"/>
        <color theme="1"/>
        <rFont val="Arial Narrow"/>
        <family val="2"/>
      </rPr>
      <t>Ensure</t>
    </r>
    <r>
      <rPr>
        <sz val="10"/>
        <color theme="1"/>
        <rFont val="Arial Narrow"/>
        <family val="2"/>
      </rPr>
      <t xml:space="preserve"> Award Criteria Worksheet is Complete.
3. </t>
    </r>
    <r>
      <rPr>
        <b/>
        <sz val="10"/>
        <color theme="1"/>
        <rFont val="Arial Narrow"/>
        <family val="2"/>
      </rPr>
      <t>Ensure</t>
    </r>
    <r>
      <rPr>
        <sz val="10"/>
        <color theme="1"/>
        <rFont val="Arial Narrow"/>
        <family val="2"/>
      </rPr>
      <t xml:space="preserve"> Surety Information section, and Bidder's Information section have been populated.
4.	</t>
    </r>
    <r>
      <rPr>
        <b/>
        <sz val="10"/>
        <color theme="1"/>
        <rFont val="Arial Narrow"/>
        <family val="2"/>
      </rPr>
      <t>Save</t>
    </r>
    <r>
      <rPr>
        <sz val="10"/>
        <color theme="1"/>
        <rFont val="Arial Narrow"/>
        <family val="2"/>
      </rPr>
      <t xml:space="preserve"> the file.
5.	</t>
    </r>
    <r>
      <rPr>
        <b/>
        <sz val="10"/>
        <color theme="1"/>
        <rFont val="Arial Narrow"/>
        <family val="2"/>
      </rPr>
      <t>Convert</t>
    </r>
    <r>
      <rPr>
        <sz val="10"/>
        <color theme="1"/>
        <rFont val="Arial Narrow"/>
        <family val="2"/>
      </rPr>
      <t xml:space="preserve"> the file to PDF.
6.	</t>
    </r>
    <r>
      <rPr>
        <b/>
        <sz val="10"/>
        <color theme="1"/>
        <rFont val="Arial Narrow"/>
        <family val="2"/>
      </rPr>
      <t>Include</t>
    </r>
    <r>
      <rPr>
        <sz val="10"/>
        <color theme="1"/>
        <rFont val="Arial Narrow"/>
        <family val="2"/>
      </rPr>
      <t xml:space="preserve"> copy of the Bid Form and Schedule of Prices </t>
    </r>
    <r>
      <rPr>
        <b/>
        <sz val="10"/>
        <color theme="1"/>
        <rFont val="Arial Narrow"/>
        <family val="2"/>
      </rPr>
      <t>within</t>
    </r>
    <r>
      <rPr>
        <sz val="10"/>
        <color theme="1"/>
        <rFont val="Arial Narrow"/>
        <family val="2"/>
      </rPr>
      <t xml:space="preserve"> the scanned copy of the bid. 
7.	</t>
    </r>
    <r>
      <rPr>
        <b/>
        <sz val="10"/>
        <color theme="1"/>
        <rFont val="Arial Narrow"/>
        <family val="2"/>
      </rPr>
      <t>Attach</t>
    </r>
    <r>
      <rPr>
        <sz val="10"/>
        <color theme="1"/>
        <rFont val="Arial Narrow"/>
        <family val="2"/>
      </rPr>
      <t xml:space="preserve"> the PDF version, </t>
    </r>
    <r>
      <rPr>
        <b/>
        <sz val="10"/>
        <color theme="1"/>
        <rFont val="Arial Narrow"/>
        <family val="2"/>
      </rPr>
      <t>along with</t>
    </r>
    <r>
      <rPr>
        <sz val="10"/>
        <color theme="1"/>
        <rFont val="Arial Narrow"/>
        <family val="2"/>
      </rPr>
      <t xml:space="preserve"> the scanned copy of the bid.
8.	</t>
    </r>
    <r>
      <rPr>
        <b/>
        <sz val="10"/>
        <color theme="1"/>
        <rFont val="Arial Narrow"/>
        <family val="2"/>
      </rPr>
      <t>Send email</t>
    </r>
    <r>
      <rPr>
        <sz val="10"/>
        <color theme="1"/>
        <rFont val="Arial Narrow"/>
        <family val="2"/>
      </rPr>
      <t xml:space="preserve"> to: bids@pbchicago.com and james.borkman@cityofchicago.org.  </t>
    </r>
  </si>
  <si>
    <t>CDOT6020010</t>
  </si>
  <si>
    <t>CDOT6050020</t>
  </si>
  <si>
    <t>TRENCH BACKFILL</t>
  </si>
  <si>
    <t>SHREDDED HARDWOOD BARK MULCH</t>
  </si>
  <si>
    <t>BITUMINOUS MATERIALS (TACK COAT)</t>
  </si>
  <si>
    <t>CONCRETE CURB, TYPE B</t>
  </si>
  <si>
    <t>CRUSHED STONE (TEMPORARY USE)</t>
  </si>
  <si>
    <t>HOT-MIX ASPHALT SURFACE REMOVAL, VARIABLE DEPTH</t>
  </si>
  <si>
    <t>PAVEMENT REMOVAL</t>
  </si>
  <si>
    <t>CURB REMOVAL</t>
  </si>
  <si>
    <t>COMBINATION CURB AND GUTTER REMOVAL</t>
  </si>
  <si>
    <t>REMOVING CATCH BASINS</t>
  </si>
  <si>
    <t>DRAINAGE AND UTILITY STRUCTURES TO BE ADJUSTED</t>
  </si>
  <si>
    <t>SEWER CLEANING AND TELEVISING</t>
  </si>
  <si>
    <t>REMOVING MANHOLES</t>
  </si>
  <si>
    <t>CU YD</t>
  </si>
  <si>
    <t>UNIT</t>
  </si>
  <si>
    <t>EACH</t>
  </si>
  <si>
    <t>SQ YD</t>
  </si>
  <si>
    <t>POUND</t>
  </si>
  <si>
    <t>TON</t>
  </si>
  <si>
    <t>SQ FT</t>
  </si>
  <si>
    <r>
      <rPr>
        <sz val="11"/>
        <color theme="1"/>
        <rFont val="Arial Narrow"/>
        <family val="2"/>
      </rPr>
      <t xml:space="preserve">1.  Prior to submitting your bid electronically, please do the following:
     a.	</t>
    </r>
    <r>
      <rPr>
        <b/>
        <sz val="11"/>
        <color theme="1"/>
        <rFont val="Arial Narrow"/>
        <family val="2"/>
      </rPr>
      <t>Ensure</t>
    </r>
    <r>
      <rPr>
        <sz val="11"/>
        <color theme="1"/>
        <rFont val="Arial Narrow"/>
        <family val="2"/>
      </rPr>
      <t xml:space="preserve"> Lines 2, 4, 6, 8, 10, and 12 in the Formula column and the Bidder's Information section have been populated. 
     b.	</t>
    </r>
    <r>
      <rPr>
        <b/>
        <sz val="11"/>
        <color theme="1"/>
        <rFont val="Arial Narrow"/>
        <family val="2"/>
      </rPr>
      <t>Save</t>
    </r>
    <r>
      <rPr>
        <sz val="11"/>
        <color theme="1"/>
        <rFont val="Arial Narrow"/>
        <family val="2"/>
      </rPr>
      <t xml:space="preserve"> the file.
     c.	</t>
    </r>
    <r>
      <rPr>
        <b/>
        <sz val="11"/>
        <color theme="1"/>
        <rFont val="Arial Narrow"/>
        <family val="2"/>
      </rPr>
      <t>Convert</t>
    </r>
    <r>
      <rPr>
        <sz val="11"/>
        <color theme="1"/>
        <rFont val="Arial Narrow"/>
        <family val="2"/>
      </rPr>
      <t xml:space="preserve"> the file to PDF.
    d.	</t>
    </r>
    <r>
      <rPr>
        <b/>
        <sz val="11"/>
        <color theme="1"/>
        <rFont val="Arial Narrow"/>
        <family val="2"/>
      </rPr>
      <t>Include</t>
    </r>
    <r>
      <rPr>
        <sz val="11"/>
        <color theme="1"/>
        <rFont val="Arial Narrow"/>
        <family val="2"/>
      </rPr>
      <t xml:space="preserve"> copy of the Award Criteria Figure worksheet </t>
    </r>
    <r>
      <rPr>
        <b/>
        <sz val="11"/>
        <color theme="1"/>
        <rFont val="Arial Narrow"/>
        <family val="2"/>
      </rPr>
      <t>within</t>
    </r>
    <r>
      <rPr>
        <sz val="11"/>
        <color theme="1"/>
        <rFont val="Arial Narrow"/>
        <family val="2"/>
      </rPr>
      <t xml:space="preserve"> the scanned copy of the bid. 
    e.	</t>
    </r>
    <r>
      <rPr>
        <b/>
        <sz val="11"/>
        <color theme="1"/>
        <rFont val="Arial Narrow"/>
        <family val="2"/>
      </rPr>
      <t>Attach</t>
    </r>
    <r>
      <rPr>
        <sz val="11"/>
        <color theme="1"/>
        <rFont val="Arial Narrow"/>
        <family val="2"/>
      </rPr>
      <t xml:space="preserve"> the PDF version, </t>
    </r>
    <r>
      <rPr>
        <b/>
        <sz val="11"/>
        <color theme="1"/>
        <rFont val="Arial Narrow"/>
        <family val="2"/>
      </rPr>
      <t>along with</t>
    </r>
    <r>
      <rPr>
        <sz val="11"/>
        <color theme="1"/>
        <rFont val="Arial Narrow"/>
        <family val="2"/>
      </rPr>
      <t xml:space="preserve"> the scanned copy of the bid.
    f.	</t>
    </r>
    <r>
      <rPr>
        <b/>
        <sz val="11"/>
        <color theme="1"/>
        <rFont val="Arial Narrow"/>
        <family val="2"/>
      </rPr>
      <t>Send email</t>
    </r>
    <r>
      <rPr>
        <sz val="11"/>
        <color theme="1"/>
        <rFont val="Arial Narrow"/>
        <family val="2"/>
      </rPr>
      <t xml:space="preserve"> to: bids@pbchicago.com and patricia.montenegro@cityofchicago.org.  </t>
    </r>
  </si>
  <si>
    <t>ROOT PRUNING</t>
  </si>
  <si>
    <t>EARTH EXCAVATION (SOIL TO CCDD FACILITY)</t>
  </si>
  <si>
    <t>********</t>
  </si>
  <si>
    <t>CDOT6050010</t>
  </si>
  <si>
    <t>VORTEX RESTRICTOR</t>
  </si>
  <si>
    <t>CONSTRUCTION SIGN</t>
  </si>
  <si>
    <t>Maroon</t>
  </si>
  <si>
    <t>Blue</t>
  </si>
  <si>
    <t>BID FORM</t>
  </si>
  <si>
    <t>Light Gray</t>
  </si>
  <si>
    <t>LOCATION:</t>
  </si>
  <si>
    <t>PROJECT NO(S):</t>
  </si>
  <si>
    <r>
      <t xml:space="preserve">5.  Line 15. </t>
    </r>
    <r>
      <rPr>
        <b/>
        <sz val="11"/>
        <color theme="0"/>
        <rFont val="Arial Narrow"/>
        <family val="2"/>
      </rPr>
      <t>TOTAL AWARD CRITERIA</t>
    </r>
    <r>
      <rPr>
        <sz val="11"/>
        <color theme="0"/>
        <rFont val="Arial Narrow"/>
        <family val="2"/>
      </rPr>
      <t xml:space="preserve"> automatically populates.</t>
    </r>
  </si>
  <si>
    <t>AWARD CRITERA FIGURE FORMULA</t>
  </si>
  <si>
    <t>22163A - Moody</t>
  </si>
  <si>
    <t>22163B - Touhy</t>
  </si>
  <si>
    <t>22163C - Cullom</t>
  </si>
  <si>
    <t>22163D - Lotus</t>
  </si>
  <si>
    <t>22163E - Sawyer</t>
  </si>
  <si>
    <t>22163F - School</t>
  </si>
  <si>
    <t>22163G - George</t>
  </si>
  <si>
    <t>22163H - Eastwood</t>
  </si>
  <si>
    <t>22163I - Argyle</t>
  </si>
  <si>
    <t>MOODY</t>
  </si>
  <si>
    <t>TOUGHY</t>
  </si>
  <si>
    <t>CULLOM</t>
  </si>
  <si>
    <t>LOTUS</t>
  </si>
  <si>
    <t>SAWYER</t>
  </si>
  <si>
    <t>SCHOOL</t>
  </si>
  <si>
    <t>GEORGE</t>
  </si>
  <si>
    <t>EASTWOOD</t>
  </si>
  <si>
    <t>ARGLYE</t>
  </si>
  <si>
    <t>Various Locations</t>
  </si>
  <si>
    <t>22163A-I (9 Locations)</t>
  </si>
  <si>
    <t>C1610</t>
  </si>
  <si>
    <t>Chicago Department of Transporation ('CDOT') - Alleys (Various Locations) Package 2</t>
  </si>
  <si>
    <r>
      <t xml:space="preserve">GRAND TOTAL BASE BID - ALL ALLEYS </t>
    </r>
    <r>
      <rPr>
        <b/>
        <sz val="12"/>
        <color theme="5" tint="-0.249977111117893"/>
        <rFont val="Arial Narrow"/>
        <family val="2"/>
      </rPr>
      <t>(Total of Lines 4, 8, 12, 16, 20, 24, 28, 32, and 36)</t>
    </r>
  </si>
  <si>
    <t>GRAND TOTAL AWARD CRITERIA FIGURE - ALL ALLEYS</t>
  </si>
  <si>
    <t>Amount is fixed and will automatically calculate to determine Totatl Base Bid (Total of All Alleys)</t>
  </si>
  <si>
    <t>Based on Line 37 (Totat Base Bid figure).  Total Award Criteria Figure (Line 38) automatically populates from Award Criteria Figure Worksheet.</t>
  </si>
  <si>
    <t>Equals Line 1 through 36.  Total Base Bid automatically populates.</t>
  </si>
  <si>
    <t>EARTH EXCAVATION (SOIL TO LANDFILL)</t>
  </si>
  <si>
    <t>DRIVEWAY AND ALLEY RETURN PAVEMENT REMOVAL</t>
  </si>
  <si>
    <t>LIN FT</t>
  </si>
  <si>
    <t>SIDEWALK REMOVAL</t>
  </si>
  <si>
    <t>CDOT4400020</t>
  </si>
  <si>
    <t>ALLEY PAVEMENT REMOVAL</t>
  </si>
  <si>
    <t>GARAGE APRON REMOVAL</t>
  </si>
  <si>
    <t>POROUS GRANULAR EMBANKMENT (CA-1)</t>
  </si>
  <si>
    <t>SUB-BASE GRANULAR MATERIAL, TYPE B</t>
  </si>
  <si>
    <t>CDOT3110030</t>
  </si>
  <si>
    <t>PERVIOUS AGGREGATE SUBBASE</t>
  </si>
  <si>
    <t>BEDDING &amp; VOID OPENING AGGREGATES FOR PERMEABLE CONCRETE BLOCK PAVERS</t>
  </si>
  <si>
    <t>PORTLAND CEMENT CONCRETE BASE COURSE, 7 IN</t>
  </si>
  <si>
    <t>CDOT4230030</t>
  </si>
  <si>
    <t>PORTLAND CEMENT CONCRETE BASE COURSE, 9 IN</t>
  </si>
  <si>
    <t>CDOT4230010</t>
  </si>
  <si>
    <t>PORTLAND CEMENT CONCRETE PAVEMENT, 10 IN</t>
  </si>
  <si>
    <t>HIGH EARLY STRENGTH PORTLAND CEMENT CONCRETE ALLEY PAVEMENT, 8 INCH</t>
  </si>
  <si>
    <t>HIGH EARLY STRENGTH PORTLAND CEMENT CONCRETE DRIVEWAY PAVEMENT, 8 INCH</t>
  </si>
  <si>
    <t>HIGH EARLY STRENGTH PORTLAND CEMENT CONCRETE GARAGE APRON, 8 INCH</t>
  </si>
  <si>
    <t>HIGH EARLY STRENGTH PORTLAND CEMENT CONCRETE SIDEWALK, 8 INCH</t>
  </si>
  <si>
    <t>PORTLAND CEMENT CONCRETE SIDEWALK, 5 IN</t>
  </si>
  <si>
    <t>PORTLAND CEMENT CONCRETE ADA CURB RAMP, 5 IN</t>
  </si>
  <si>
    <t>HIGH EARLY STRENGTH PORTLAND CEMENT CONCRETE ADA CURB RAMP, 8 INCH</t>
  </si>
  <si>
    <t>DETECTABLE WARNING TILES (CAST IRON)</t>
  </si>
  <si>
    <t>DRILL AND GROUT DOWELS AND TIE BARS</t>
  </si>
  <si>
    <t>PERMEABLE CONCRETE BLOCK PAVERS</t>
  </si>
  <si>
    <t>HOT-MIX ASPHALT SURFACE COURSE, IL-9.5L, MIX "C", N30 (CDOT)</t>
  </si>
  <si>
    <t>HOT-MIX ASPHALT BINDER COURSE, N70</t>
  </si>
  <si>
    <t>HOT-MIX ASPHALT, REMOVE AND RESURFACE, N30</t>
  </si>
  <si>
    <t>HOT-MIX ASPHALT, REMOVE AND RESURFACE, N70</t>
  </si>
  <si>
    <t>HOT-MIX ASPHALT SURFACE COURSE, PATCH, N30 (HAND METHOD)</t>
  </si>
  <si>
    <t>HOT-MIX ASPHALT SURFACE COURSE, PATCH, N70 (HAND METHOD)</t>
  </si>
  <si>
    <t>CDOT 6060020</t>
  </si>
  <si>
    <t>HIGH EARLY STRENGTH PORTLAND CEMENT CONCRETE COMBINATION CURB AND GUTTER, TYPE B-V.12</t>
  </si>
  <si>
    <t>COMBINATION CONCRETE CURB AND GUTTER, TYPE B-V.12</t>
  </si>
  <si>
    <t>MANHOLE, 3 FT DIAMETER, TYPE B, FRAME AND CLOSED LID (CITY OF CHICAGO)</t>
  </si>
  <si>
    <t>MANHOLE, 3 FT DIAMETER, TYPE A, FRAME AND CLOSED LID (CITY OF CHICAGO)</t>
  </si>
  <si>
    <t>CATCH BASINS, TYPE A, 4 FT DIAMETER, TYPE 1 FRAME, OPEN LID (CITY OF CHICAGO)</t>
  </si>
  <si>
    <t>WATER SERVICE SHUT-OFF BOX REMOVAL AND REPLACEMENT</t>
  </si>
  <si>
    <t>STORM SEWERS, EXTRA STRENGTH VITRIFIED CLAY PIPE, 8 IN</t>
  </si>
  <si>
    <t>STORM SEWERS, DUCTILE IRON PIPE, 8 IN</t>
  </si>
  <si>
    <t>STORM SEWERS, EXTRA STRENGTH VITRIFIED CLAY PIPE, 12 IN</t>
  </si>
  <si>
    <t>STORM SEWERS, DUCTILE IRON PIPE, 18 IN</t>
  </si>
  <si>
    <t>STORM SEWERS, EXTRA STRENGTH VITRIFIED CLAY PIPE, 18 IN</t>
  </si>
  <si>
    <t>PIPE UNDERDRAIN (PVC) 8 IN, SPECIAL</t>
  </si>
  <si>
    <t>CDOT2110010</t>
  </si>
  <si>
    <t>CATCH BASINS, MANHOLES, WATER VALVES, ROUNDWAYS, AND INLETS TO BE CLEANED</t>
  </si>
  <si>
    <t>GEOTECHNICAL FABRIC</t>
  </si>
  <si>
    <t>PULVERIZED TOPSOIL MIX</t>
  </si>
  <si>
    <t>TREE REMOVAL (6 TO 15 IN DIAMETER)</t>
  </si>
  <si>
    <t>HYDRAULIC SEEDING</t>
  </si>
  <si>
    <t>PREMOLDED RUBBER SPEED HUMPS</t>
  </si>
  <si>
    <t>REMOVE AND RELOCATE SIGN PANEL AND POLE ASSEMBLY</t>
  </si>
  <si>
    <t>HIGH-EARLY-STRENGTH PORTLAND CEMENT CONCRETE BASE COURSE 7"</t>
  </si>
  <si>
    <t>550Z0164C</t>
  </si>
  <si>
    <t>STORM SEWERS, REINFORCED CONCRETE PIPE, TYPE 2, 30 IN.</t>
  </si>
  <si>
    <t>CIP CONCRETE REDUCER</t>
  </si>
  <si>
    <r>
      <rPr>
        <b/>
        <sz val="14"/>
        <rFont val="Arial Narrow"/>
        <family val="2"/>
      </rPr>
      <t>SCHEDULE OF PRICES</t>
    </r>
    <r>
      <rPr>
        <b/>
        <sz val="10"/>
        <rFont val="Arial Narrow"/>
        <family val="2"/>
      </rPr>
      <t xml:space="preserve">
CHICAGO DEPARTMENT OF TRANSPORTATION ('CDOT') CAPITAL PROGRAM - ALLEYS (VARIOUS LOCATIONS) - PACKAGE 2
LOCATION: W. BERTEAU AVENUE/W. IRVING PARK ROAD/N. MELVINA AVENUE/N. MOODY AVENUE 
 CDOT PROJECT NO.: B-3-163/PBC PROJECT NO.: 22163A
PBC CONTRACT: C1610</t>
    </r>
    <r>
      <rPr>
        <sz val="10"/>
        <rFont val="Arial Narrow"/>
        <family val="2"/>
      </rPr>
      <t xml:space="preserve">
Bidder's pricing for each line item should carry its share of the costs of work, plus its share of overhead and profit. Bidders should avoid nominal pricing for some lines and enhanced pricing for other lines.
Bids that the PBC considers to be materially unbalanced will be rejected.</t>
    </r>
  </si>
  <si>
    <r>
      <rPr>
        <b/>
        <sz val="14"/>
        <rFont val="Arial Narrow"/>
        <family val="2"/>
      </rPr>
      <t>SCHEDULE OF PRICES</t>
    </r>
    <r>
      <rPr>
        <b/>
        <sz val="10"/>
        <rFont val="Arial Narrow"/>
        <family val="2"/>
      </rPr>
      <t xml:space="preserve">
CHICAGO DEPARTMENT OF TRANSPORTATION ('CDOT') CAPITAL PROGRAM - ALLEYS (VARIOUS LOCATIONS) - PACKAGE 2
LOCATION: W. ARGYLE STREET/W. STRONG STREET/N. MERRIMAC AVENUE/N. MELVINA AVENUE 
 CDOT PROJECT NO.: B-3-163/PBC PROJECT NO.: 22163I
PBC CONTRACT: C1610</t>
    </r>
    <r>
      <rPr>
        <sz val="10"/>
        <rFont val="Arial Narrow"/>
        <family val="2"/>
      </rPr>
      <t xml:space="preserve">
Bidder's pricing for each line item should carry its share of the costs of work, plus its share of overhead and profit. Bidders should avoid nominal pricing for some lines and enhanced pricing for other lines.
Bids that the PBC considers to be materially unbalanced will be rejected.</t>
    </r>
  </si>
  <si>
    <r>
      <rPr>
        <b/>
        <sz val="14"/>
        <rFont val="Arial Narrow"/>
        <family val="2"/>
      </rPr>
      <t>SCHEDULE OF PRICES</t>
    </r>
    <r>
      <rPr>
        <b/>
        <sz val="10"/>
        <rFont val="Arial Narrow"/>
        <family val="2"/>
      </rPr>
      <t xml:space="preserve">
CHICAGO DEPARTMENT OF TRANSPORTATION ('CDOT') CAPITAL PROGRAM - ALLEYS (VARIOUS LOCATIONS) - PACKAGE 2
LOCATION: W. EASTWOOD AVENUE/W. SUNNYSIDE AVENUE/N. MULLIGAN AVENUE/N. MOBILE AVENUE
 CDOT PROJECT NO.: B-3-163/PBC PROJECT NO.: 22163H
PBC CONTRACT: C1610</t>
    </r>
    <r>
      <rPr>
        <sz val="10"/>
        <rFont val="Arial Narrow"/>
        <family val="2"/>
      </rPr>
      <t xml:space="preserve">
Bidder's pricing for each line item should carry its share of the costs of work, plus its share of overhead and profit. Bidders should avoid nominal pricing for some lines and enhanced pricing for other lines.
Bids that the PBC considers to be materially unbalanced will be rejected.</t>
    </r>
  </si>
  <si>
    <r>
      <rPr>
        <b/>
        <sz val="14"/>
        <rFont val="Arial Narrow"/>
        <family val="2"/>
      </rPr>
      <t>SCHEDULE OF PRICES</t>
    </r>
    <r>
      <rPr>
        <b/>
        <sz val="10"/>
        <rFont val="Arial Narrow"/>
        <family val="2"/>
      </rPr>
      <t xml:space="preserve">
CHICAGO DEPARTMENT OF TRANSPORTATION ('CDOT') CAPITAL PROGRAM - ALLEYS (VARIOUS LOCATIONS) - PACKAGE 2
LOCATION: W. GEORGE STREET/W. DIVERSEY AVENUE/N. SPAULDING AVENUE/N. SAWYER AVENUE 
 CDOT PROJECT NO.: B-3-163/PBC PROJECT NO.: 22163G
PBC CONTRACT: C1610</t>
    </r>
    <r>
      <rPr>
        <sz val="10"/>
        <rFont val="Arial Narrow"/>
        <family val="2"/>
      </rPr>
      <t xml:space="preserve">
Bidder's pricing for each line item should carry its share of the costs of work, plus its share of overhead and profit. Bidders should avoid nominal pricing for some lines and enhanced pricing for other lines.
Bids that the PBC considers to be materially unbalanced will be rejected.</t>
    </r>
  </si>
  <si>
    <t>TOTAL FOR 22163G/B-3-163 - GEORGE</t>
  </si>
  <si>
    <t>TOTAL FOR 22163F/B-3-163 - SCHOOL</t>
  </si>
  <si>
    <t>TOTAL FOR 22163E/B-3-163 - SAWYER</t>
  </si>
  <si>
    <t>TOTAL FOR 22163H/B-3-163 - EASTWOOD</t>
  </si>
  <si>
    <t>TOTAL FOR 22163I/B-3-163 - ARGYLE</t>
  </si>
  <si>
    <t>TOTAL FOR 22163D/B-3-163 - LOTUS</t>
  </si>
  <si>
    <t>TOTAL FOR 22163C/B-3-163 - CULLOM</t>
  </si>
  <si>
    <t>TOTAL FOR 22163B/B-3-163 - TOUHY</t>
  </si>
  <si>
    <r>
      <rPr>
        <b/>
        <sz val="14"/>
        <rFont val="Arial Narrow"/>
        <family val="2"/>
      </rPr>
      <t>SCHEDULE OF PRICES</t>
    </r>
    <r>
      <rPr>
        <b/>
        <sz val="10"/>
        <rFont val="Arial Narrow"/>
        <family val="2"/>
      </rPr>
      <t xml:space="preserve">
CHICAGO DEPARTMENT OF TRANSPORTATION ('CDOT') CAPITAL PROGRAM - ALLEYS (VARIOUS LOCATIONS) - PACKAGE 2
LOCATION: W. TOUHY AVENUE/W. ESTES AVENUE/N. GLENWOOD AVENUE/N. SHERIDAN ROAD 
 CDOT PROJECT NO.: B-3-163/PBC PROJECT NO.: 22163B
PBC CONTRACT: C1610</t>
    </r>
    <r>
      <rPr>
        <sz val="10"/>
        <rFont val="Arial Narrow"/>
        <family val="2"/>
      </rPr>
      <t xml:space="preserve">
Bidder's pricing for each line item should carry its share of the costs of work, plus its share of overhead and profit. Bidders should avoid nominal pricing for some lines and enhanced pricing for other lines.
Bids that the PBC considers to be materially unbalanced will be rejected.</t>
    </r>
  </si>
  <si>
    <t>TOTAL FOR 22163A/B-3-163 - MOODY</t>
  </si>
  <si>
    <r>
      <rPr>
        <b/>
        <sz val="14"/>
        <rFont val="Arial Narrow"/>
        <family val="2"/>
      </rPr>
      <t>SCHEDULE OF PRICES</t>
    </r>
    <r>
      <rPr>
        <b/>
        <sz val="10"/>
        <rFont val="Arial Narrow"/>
        <family val="2"/>
      </rPr>
      <t xml:space="preserve">
CHICAGO DEPARTMENT OF TRANSPORTATION ('CDOT') CAPITAL PROGRAM - ALLEYS (VARIOUS LOCATIONS) - PACKAGE 2
LOCATION: W. SCHOOL STREET/W. BELMONT AVENUE/N. MONTICELLO AVENUE/N. CENTRAL PARK AVENUE 
 CDOT PROJECT NO.: B-3-163/PBC PROJECT NO.: 22163F
PBC CONTRACT: C1610</t>
    </r>
    <r>
      <rPr>
        <sz val="10"/>
        <rFont val="Arial Narrow"/>
        <family val="2"/>
      </rPr>
      <t xml:space="preserve">
Bidder's pricing for each line item should carry its share of the costs of work, plus its share of overhead and profit. Bidders should avoid nominal pricing for some lines and enhanced pricing for other lines.
Bids that the PBC considers to be materially unbalanced will be rejected.</t>
    </r>
  </si>
  <si>
    <r>
      <rPr>
        <b/>
        <sz val="14"/>
        <rFont val="Arial Narrow"/>
        <family val="2"/>
      </rPr>
      <t>SCHEDULE OF PRICES</t>
    </r>
    <r>
      <rPr>
        <b/>
        <sz val="10"/>
        <rFont val="Arial Narrow"/>
        <family val="2"/>
      </rPr>
      <t xml:space="preserve">
CHICAGO DEPARTMENT OF TRANSPORTATION ('CDOT') CAPITAL PROGRAM - ALLEYS (VARIOUS LOCATIONS) - PACKAGE 2
LOCATION: W. GEORGE STREET/W. DIVERSEY AVENUE/N. SAWYER AVENUE/N. KEDZIE AVENUE 
 CDOT PROJECT NO.: B-3-163/PBC PROJECT NO.: 22163E
PBC CONTRACT: C1610</t>
    </r>
    <r>
      <rPr>
        <sz val="10"/>
        <rFont val="Arial Narrow"/>
        <family val="2"/>
      </rPr>
      <t xml:space="preserve">
Bidder's pricing for each line item should carry its share of the costs of work, plus its share of overhead and profit. Bidders should avoid nominal pricing for some lines and enhanced pricing for other lines.
Bids that the PBC considers to be materially unbalanced will be rejected.</t>
    </r>
  </si>
  <si>
    <r>
      <rPr>
        <b/>
        <sz val="14"/>
        <rFont val="Arial Narrow"/>
        <family val="2"/>
      </rPr>
      <t>SCHEDULE OF PRICES</t>
    </r>
    <r>
      <rPr>
        <b/>
        <sz val="10"/>
        <rFont val="Arial Narrow"/>
        <family val="2"/>
      </rPr>
      <t xml:space="preserve">
CHICAGO DEPARTMENT OF TRANSPORTATION ('CDOT') CAPITAL PROGRAM - ALLEYS (VARIOUS LOCATIONS) - PACKAGE 2
LOCATION: W. BRYN MAWR AVENUE/N. LINDER AVENUE/N. LOTUS AVENUE/W. CATALPA AVENUE 
 CDOT PROJECT NO.: B-3-163/PBC PROJECT NO.: 22163D
PBC CONTRACT: C1610</t>
    </r>
    <r>
      <rPr>
        <sz val="10"/>
        <rFont val="Arial Narrow"/>
        <family val="2"/>
      </rPr>
      <t xml:space="preserve">
Bidder's pricing for each line item should carry its share of the costs of work, plus its share of overhead and profit. Bidders should avoid nominal pricing for some lines and enhanced pricing for other lines.
Bids that the PBC considers to be materially unbalanced will be rejected.</t>
    </r>
  </si>
  <si>
    <r>
      <rPr>
        <b/>
        <sz val="14"/>
        <rFont val="Arial Narrow"/>
        <family val="2"/>
      </rPr>
      <t>SCHEDULE OF PRICES</t>
    </r>
    <r>
      <rPr>
        <b/>
        <sz val="10"/>
        <rFont val="Arial Narrow"/>
        <family val="2"/>
      </rPr>
      <t xml:space="preserve">
CHICAGO DEPARTMENT OF TRANSPORTATION ('CDOT') CAPITAL PROGRAM - ALLEYS (VARIOUS LOCATIONS) - PACKAGE 2
LOCATION: W. PENSACOLA AVENUE/W. CULLOM AVENUE/N. HOYNE AVENUE/N. DAMEN AVENUE 
 CDOT PROJECT NO.: B-3-163/PBC PROJECT NO.: 22163C
PBC CONTRACT: C1610</t>
    </r>
    <r>
      <rPr>
        <sz val="10"/>
        <rFont val="Arial Narrow"/>
        <family val="2"/>
      </rPr>
      <t xml:space="preserve">
Bidder's pricing for each line item should carry its share of the costs of work, plus its share of overhead and profit. Bidders should avoid nominal pricing for some lines and enhanced pricing for other lines.
Bids that the PBC considers to be materially unbalanced will be rejected.</t>
    </r>
  </si>
  <si>
    <t>Base Work Only automatically poulates from each Schedule of Prices Worksheet (Line 68)</t>
  </si>
  <si>
    <t>Bidders MUST use the Excel File available to bidders from the Cross Rhodes Print &amp; Technologies Planroom: 
(www.x-rhodesplanroom.com) or the PBC Website: (https://pbcchicago.com/opportunities/cdotalleys-package2/) to ensure accurate calculations for the Total Base Bid and Total Award Criteria. Please follow instructions on the Bid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</si>
</sst>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63" x14ac:knownFonts="1">
    <font>
      <sz val="11"/>
      <color theme="1"/>
      <name val="Calibri"/>
      <family val="2"/>
      <scheme val="minor"/>
    </font>
    <font>
      <sz val="11"/>
      <color theme="1"/>
      <name val="Arial Narrow"/>
      <family val="2"/>
    </font>
    <font>
      <b/>
      <sz val="14"/>
      <color theme="0"/>
      <name val="Arial Narrow"/>
      <family val="2"/>
    </font>
    <font>
      <b/>
      <sz val="14"/>
      <color theme="1"/>
      <name val="Arial Narrow"/>
      <family val="2"/>
    </font>
    <font>
      <b/>
      <sz val="11"/>
      <color theme="8" tint="-0.499984740745262"/>
      <name val="Arial Narrow"/>
      <family val="2"/>
    </font>
    <font>
      <b/>
      <sz val="11"/>
      <color theme="9" tint="-0.499984740745262"/>
      <name val="Arial Narrow"/>
      <family val="2"/>
    </font>
    <font>
      <sz val="14"/>
      <color theme="1"/>
      <name val="Arial Narrow"/>
      <family val="2"/>
    </font>
    <font>
      <b/>
      <sz val="14"/>
      <color theme="9" tint="-0.499984740745262"/>
      <name val="Arial Narrow"/>
      <family val="2"/>
    </font>
    <font>
      <b/>
      <sz val="14"/>
      <color theme="8" tint="-0.499984740745262"/>
      <name val="Arial Narrow"/>
      <family val="2"/>
    </font>
    <font>
      <b/>
      <sz val="14"/>
      <color rgb="FF0070C0"/>
      <name val="Arial Narrow"/>
      <family val="2"/>
    </font>
    <font>
      <sz val="18"/>
      <color theme="1"/>
      <name val="Arial Narrow"/>
      <family val="2"/>
    </font>
    <font>
      <sz val="28"/>
      <color theme="5" tint="-0.499984740745262"/>
      <name val="Arial Narrow"/>
      <family val="2"/>
    </font>
    <font>
      <sz val="10"/>
      <name val="Arial"/>
      <family val="2"/>
    </font>
    <font>
      <sz val="11"/>
      <color theme="1"/>
      <name val="Calibri"/>
      <family val="2"/>
      <scheme val="minor"/>
    </font>
    <font>
      <sz val="11"/>
      <color theme="0"/>
      <name val="Calibri"/>
      <family val="2"/>
      <scheme val="minor"/>
    </font>
    <font>
      <b/>
      <sz val="12"/>
      <color theme="0"/>
      <name val="Arial Narrow"/>
      <family val="2"/>
    </font>
    <font>
      <b/>
      <sz val="14"/>
      <name val="Arial Narrow"/>
      <family val="2"/>
    </font>
    <font>
      <b/>
      <sz val="20"/>
      <name val="Arial Narrow"/>
      <family val="2"/>
    </font>
    <font>
      <b/>
      <sz val="20"/>
      <color theme="0"/>
      <name val="Arial Narrow"/>
      <family val="2"/>
    </font>
    <font>
      <b/>
      <sz val="11"/>
      <color theme="0"/>
      <name val="Arial Narrow"/>
      <family val="2"/>
    </font>
    <font>
      <b/>
      <sz val="14"/>
      <color theme="1"/>
      <name val="Calibri"/>
      <family val="2"/>
      <scheme val="minor"/>
    </font>
    <font>
      <b/>
      <sz val="12"/>
      <color theme="8" tint="-0.499984740745262"/>
      <name val="Arial Narrow"/>
      <family val="2"/>
    </font>
    <font>
      <b/>
      <sz val="11"/>
      <color theme="1"/>
      <name val="Arial Narrow"/>
      <family val="2"/>
    </font>
    <font>
      <sz val="11"/>
      <color theme="0"/>
      <name val="Arial Narrow"/>
      <family val="2"/>
    </font>
    <font>
      <b/>
      <sz val="16"/>
      <color theme="0"/>
      <name val="Arial Narrow"/>
      <family val="2"/>
    </font>
    <font>
      <b/>
      <sz val="8"/>
      <color theme="1"/>
      <name val="Arial Narrow"/>
      <family val="2"/>
    </font>
    <font>
      <sz val="10"/>
      <color theme="1"/>
      <name val="Arial Narrow"/>
      <family val="2"/>
    </font>
    <font>
      <b/>
      <sz val="10"/>
      <color theme="1"/>
      <name val="Arial Narrow"/>
      <family val="2"/>
    </font>
    <font>
      <sz val="10"/>
      <name val="Arial Narrow"/>
      <family val="2"/>
    </font>
    <font>
      <sz val="10"/>
      <color theme="0"/>
      <name val="Arial Narrow"/>
      <family val="2"/>
    </font>
    <font>
      <sz val="10"/>
      <color rgb="FF000000"/>
      <name val="Times New Roman"/>
      <family val="1"/>
    </font>
    <font>
      <b/>
      <sz val="14"/>
      <color theme="7" tint="-0.499984740745262"/>
      <name val="Arial Narrow"/>
      <family val="2"/>
    </font>
    <font>
      <b/>
      <sz val="16"/>
      <color theme="5" tint="-0.249977111117893"/>
      <name val="Arial Narrow"/>
      <family val="2"/>
    </font>
    <font>
      <b/>
      <sz val="16"/>
      <color theme="3" tint="-0.249977111117893"/>
      <name val="Arial Narrow"/>
      <family val="2"/>
    </font>
    <font>
      <b/>
      <sz val="16"/>
      <color theme="1" tint="4.9989318521683403E-2"/>
      <name val="Arial Narrow"/>
      <family val="2"/>
    </font>
    <font>
      <b/>
      <sz val="22"/>
      <color theme="1" tint="4.9989318521683403E-2"/>
      <name val="Arial Narrow"/>
      <family val="2"/>
    </font>
    <font>
      <b/>
      <sz val="18"/>
      <color theme="1" tint="4.9989318521683403E-2"/>
      <name val="Arial Narrow"/>
      <family val="2"/>
    </font>
    <font>
      <b/>
      <sz val="12"/>
      <color theme="1" tint="0.34998626667073579"/>
      <name val="Arial Narrow"/>
      <family val="2"/>
    </font>
    <font>
      <b/>
      <sz val="10"/>
      <name val="Arial Narrow"/>
      <family val="2"/>
    </font>
    <font>
      <b/>
      <sz val="8"/>
      <color theme="0"/>
      <name val="Arial"/>
      <family val="2"/>
    </font>
    <font>
      <sz val="8"/>
      <color theme="1"/>
      <name val="Arial Narrow"/>
      <family val="2"/>
    </font>
    <font>
      <b/>
      <sz val="12"/>
      <color theme="9" tint="-0.499984740745262"/>
      <name val="Arial Narrow"/>
      <family val="2"/>
    </font>
    <font>
      <b/>
      <sz val="12"/>
      <color theme="7" tint="-0.499984740745262"/>
      <name val="Arial Narrow"/>
      <family val="2"/>
    </font>
    <font>
      <sz val="11"/>
      <color rgb="FF0070C0"/>
      <name val="Arial Narrow"/>
      <family val="2"/>
    </font>
    <font>
      <b/>
      <sz val="18"/>
      <color rgb="FF0070C0"/>
      <name val="Arial Narrow"/>
      <family val="2"/>
    </font>
    <font>
      <b/>
      <sz val="14"/>
      <color theme="1" tint="4.9989318521683403E-2"/>
      <name val="Arial Narrow"/>
      <family val="2"/>
    </font>
    <font>
      <sz val="24"/>
      <color theme="9" tint="-0.499984740745262"/>
      <name val="Arial Narrow"/>
      <family val="2"/>
    </font>
    <font>
      <sz val="24"/>
      <color theme="8" tint="-0.499984740745262"/>
      <name val="Arial Narrow"/>
      <family val="2"/>
    </font>
    <font>
      <sz val="24"/>
      <color theme="7" tint="-0.499984740745262"/>
      <name val="Arial Narrow"/>
      <family val="2"/>
    </font>
    <font>
      <sz val="24"/>
      <color theme="6" tint="-0.499984740745262"/>
      <name val="Arial Narrow"/>
      <family val="2"/>
    </font>
    <font>
      <sz val="24"/>
      <color theme="5" tint="-0.499984740745262"/>
      <name val="Arial Narrow"/>
      <family val="2"/>
    </font>
    <font>
      <sz val="24"/>
      <color theme="2" tint="-0.749992370372631"/>
      <name val="Arial Narrow"/>
      <family val="2"/>
    </font>
    <font>
      <sz val="24"/>
      <color theme="0" tint="-0.499984740745262"/>
      <name val="Arial Narrow"/>
      <family val="2"/>
    </font>
    <font>
      <sz val="24"/>
      <color theme="3" tint="-0.249977111117893"/>
      <name val="Arial Narrow"/>
      <family val="2"/>
    </font>
    <font>
      <sz val="24"/>
      <color rgb="FFFFC000"/>
      <name val="Arial Narrow"/>
      <family val="2"/>
    </font>
    <font>
      <b/>
      <sz val="12"/>
      <color theme="5" tint="-0.249977111117893"/>
      <name val="Arial Narrow"/>
      <family val="2"/>
    </font>
    <font>
      <sz val="8"/>
      <name val="Arial"/>
      <family val="2"/>
    </font>
    <font>
      <b/>
      <sz val="12"/>
      <color theme="3" tint="-0.249977111117893"/>
      <name val="Arial Narrow"/>
      <family val="2"/>
    </font>
    <font>
      <b/>
      <sz val="12"/>
      <color rgb="FFFFC000"/>
      <name val="Arial Narrow"/>
      <family val="2"/>
    </font>
    <font>
      <b/>
      <sz val="12"/>
      <color theme="0" tint="-0.499984740745262"/>
      <name val="Arial Narrow"/>
      <family val="2"/>
    </font>
    <font>
      <b/>
      <sz val="12"/>
      <color theme="2" tint="-0.749992370372631"/>
      <name val="Arial Narrow"/>
      <family val="2"/>
    </font>
    <font>
      <b/>
      <sz val="12"/>
      <color theme="5" tint="-0.499984740745262"/>
      <name val="Arial Narrow"/>
      <family val="2"/>
    </font>
    <font>
      <b/>
      <sz val="8"/>
      <name val="Arial"/>
      <family val="2"/>
    </font>
  </fonts>
  <fills count="42">
    <fill>
      <patternFill patternType="none"/>
    </fill>
    <fill>
      <patternFill patternType="gray125"/>
    </fill>
    <fill>
      <patternFill patternType="solid">
        <fgColor theme="9" tint="-0.499984740745262"/>
        <bgColor indexed="64"/>
      </patternFill>
    </fill>
    <fill>
      <patternFill patternType="solid">
        <fgColor theme="8" tint="-0.49998474074526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7" tint="-0.49998474074526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bgColor indexed="64"/>
      </patternFill>
    </fill>
    <fill>
      <patternFill patternType="solid">
        <fgColor rgb="FFE5F5FF"/>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CD5B4"/>
        <bgColor indexed="64"/>
      </patternFill>
    </fill>
    <fill>
      <patternFill patternType="solid">
        <fgColor rgb="FFB7DEE8"/>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theme="3" tint="-0.249977111117893"/>
        <bgColor indexed="64"/>
      </patternFill>
    </fill>
    <fill>
      <patternFill patternType="solid">
        <fgColor theme="1" tint="4.9989318521683403E-2"/>
        <bgColor indexed="64"/>
      </patternFill>
    </fill>
    <fill>
      <patternFill patternType="solid">
        <fgColor theme="5" tint="-0.499984740745262"/>
        <bgColor indexed="64"/>
      </patternFill>
    </fill>
    <fill>
      <patternFill patternType="solid">
        <fgColor theme="3" tint="-0.499984740745262"/>
        <bgColor indexed="64"/>
      </patternFill>
    </fill>
    <fill>
      <patternFill patternType="solid">
        <fgColor theme="6" tint="-0.499984740745262"/>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2" tint="-0.749992370372631"/>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E48F"/>
        <bgColor indexed="64"/>
      </patternFill>
    </fill>
    <fill>
      <patternFill patternType="solid">
        <fgColor rgb="FFFFF2C9"/>
        <bgColor indexed="64"/>
      </patternFill>
    </fill>
    <fill>
      <patternFill patternType="solid">
        <fgColor theme="3" tint="0.59999389629810485"/>
        <bgColor indexed="64"/>
      </patternFill>
    </fill>
    <fill>
      <patternFill patternType="solid">
        <fgColor theme="2" tint="-0.249977111117893"/>
        <bgColor indexed="64"/>
      </patternFill>
    </fill>
  </fills>
  <borders count="177">
    <border>
      <left/>
      <right/>
      <top/>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style="medium">
        <color theme="0" tint="-0.24994659260841701"/>
      </left>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style="medium">
        <color theme="0" tint="-0.24994659260841701"/>
      </left>
      <right/>
      <top/>
      <bottom style="hair">
        <color theme="0" tint="-0.24994659260841701"/>
      </bottom>
      <diagonal/>
    </border>
    <border>
      <left/>
      <right/>
      <top/>
      <bottom style="hair">
        <color theme="0" tint="-0.24994659260841701"/>
      </bottom>
      <diagonal/>
    </border>
    <border>
      <left style="medium">
        <color theme="0" tint="-0.24994659260841701"/>
      </left>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style="medium">
        <color theme="0" tint="-0.24994659260841701"/>
      </left>
      <right/>
      <top style="thin">
        <color theme="0" tint="-0.24994659260841701"/>
      </top>
      <bottom style="hair">
        <color theme="0" tint="-0.14996795556505021"/>
      </bottom>
      <diagonal/>
    </border>
    <border>
      <left/>
      <right/>
      <top style="thin">
        <color theme="0" tint="-0.24994659260841701"/>
      </top>
      <bottom style="hair">
        <color theme="0" tint="-0.14996795556505021"/>
      </bottom>
      <diagonal/>
    </border>
    <border>
      <left/>
      <right style="medium">
        <color theme="0" tint="-0.24994659260841701"/>
      </right>
      <top style="medium">
        <color theme="0" tint="-0.24994659260841701"/>
      </top>
      <bottom style="medium">
        <color theme="0" tint="-0.24994659260841701"/>
      </bottom>
      <diagonal/>
    </border>
    <border>
      <left/>
      <right/>
      <top style="medium">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medium">
        <color theme="0" tint="-0.24994659260841701"/>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rgb="FF000000"/>
      </left>
      <right/>
      <top style="thin">
        <color rgb="FF000000"/>
      </top>
      <bottom/>
      <diagonal/>
    </border>
    <border>
      <left/>
      <right/>
      <top style="thin">
        <color rgb="FF000000"/>
      </top>
      <bottom/>
      <diagonal/>
    </border>
    <border>
      <left style="medium">
        <color theme="9" tint="-0.499984740745262"/>
      </left>
      <right style="thin">
        <color theme="9" tint="-0.499984740745262"/>
      </right>
      <top style="medium">
        <color theme="9" tint="-0.499984740745262"/>
      </top>
      <bottom style="thin">
        <color theme="9" tint="-0.499984740745262"/>
      </bottom>
      <diagonal/>
    </border>
    <border>
      <left style="thin">
        <color theme="9" tint="-0.499984740745262"/>
      </left>
      <right style="thin">
        <color theme="9" tint="-0.499984740745262"/>
      </right>
      <top style="medium">
        <color theme="9" tint="-0.499984740745262"/>
      </top>
      <bottom style="thin">
        <color theme="9" tint="-0.499984740745262"/>
      </bottom>
      <diagonal/>
    </border>
    <border>
      <left style="thin">
        <color theme="9" tint="-0.499984740745262"/>
      </left>
      <right style="medium">
        <color theme="9" tint="-0.499984740745262"/>
      </right>
      <top style="medium">
        <color theme="9" tint="-0.499984740745262"/>
      </top>
      <bottom style="thin">
        <color theme="9" tint="-0.499984740745262"/>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medium">
        <color theme="9" tint="-0.499984740745262"/>
      </right>
      <top style="thin">
        <color theme="9" tint="-0.499984740745262"/>
      </top>
      <bottom style="thin">
        <color theme="9" tint="-0.499984740745262"/>
      </bottom>
      <diagonal/>
    </border>
    <border>
      <left/>
      <right style="thin">
        <color rgb="FF000000"/>
      </right>
      <top style="thin">
        <color rgb="FF000000"/>
      </top>
      <bottom/>
      <diagonal/>
    </border>
    <border>
      <left style="medium">
        <color theme="9" tint="-0.499984740745262"/>
      </left>
      <right style="thin">
        <color theme="9" tint="-0.499984740745262"/>
      </right>
      <top style="medium">
        <color theme="9" tint="-0.499984740745262"/>
      </top>
      <bottom style="medium">
        <color theme="9" tint="-0.499984740745262"/>
      </bottom>
      <diagonal/>
    </border>
    <border>
      <left style="thin">
        <color theme="9" tint="-0.499984740745262"/>
      </left>
      <right style="thin">
        <color theme="9" tint="-0.499984740745262"/>
      </right>
      <top style="medium">
        <color theme="9" tint="-0.499984740745262"/>
      </top>
      <bottom style="medium">
        <color theme="9" tint="-0.499984740745262"/>
      </bottom>
      <diagonal/>
    </border>
    <border>
      <left style="thin">
        <color theme="9" tint="-0.499984740745262"/>
      </left>
      <right style="medium">
        <color theme="9" tint="-0.499984740745262"/>
      </right>
      <top style="medium">
        <color theme="9" tint="-0.499984740745262"/>
      </top>
      <bottom style="medium">
        <color theme="9" tint="-0.499984740745262"/>
      </bottom>
      <diagonal/>
    </border>
    <border>
      <left style="medium">
        <color theme="9" tint="-0.499984740745262"/>
      </left>
      <right/>
      <top style="medium">
        <color theme="9" tint="-0.499984740745262"/>
      </top>
      <bottom style="medium">
        <color theme="9" tint="-0.499984740745262"/>
      </bottom>
      <diagonal/>
    </border>
    <border>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medium">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medium">
        <color theme="8" tint="-0.499984740745262"/>
      </right>
      <top style="thin">
        <color theme="8" tint="-0.499984740745262"/>
      </top>
      <bottom style="thin">
        <color theme="8" tint="-0.499984740745262"/>
      </bottom>
      <diagonal/>
    </border>
    <border>
      <left style="medium">
        <color theme="8" tint="-0.499984740745262"/>
      </left>
      <right style="thin">
        <color theme="8" tint="-0.499984740745262"/>
      </right>
      <top style="medium">
        <color theme="8" tint="-0.499984740745262"/>
      </top>
      <bottom style="thin">
        <color theme="8" tint="-0.499984740745262"/>
      </bottom>
      <diagonal/>
    </border>
    <border>
      <left style="thin">
        <color theme="8" tint="-0.499984740745262"/>
      </left>
      <right style="thin">
        <color theme="8" tint="-0.499984740745262"/>
      </right>
      <top style="medium">
        <color theme="8" tint="-0.499984740745262"/>
      </top>
      <bottom style="thin">
        <color theme="8" tint="-0.499984740745262"/>
      </bottom>
      <diagonal/>
    </border>
    <border>
      <left style="thin">
        <color theme="8" tint="-0.499984740745262"/>
      </left>
      <right style="medium">
        <color theme="8" tint="-0.499984740745262"/>
      </right>
      <top style="medium">
        <color theme="8" tint="-0.499984740745262"/>
      </top>
      <bottom style="thin">
        <color theme="8" tint="-0.499984740745262"/>
      </bottom>
      <diagonal/>
    </border>
    <border>
      <left style="medium">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medium">
        <color theme="7" tint="-0.499984740745262"/>
      </right>
      <top style="thin">
        <color theme="7" tint="-0.499984740745262"/>
      </top>
      <bottom style="thin">
        <color theme="7" tint="-0.499984740745262"/>
      </bottom>
      <diagonal/>
    </border>
    <border>
      <left style="medium">
        <color theme="7" tint="-0.499984740745262"/>
      </left>
      <right style="thin">
        <color theme="7" tint="-0.499984740745262"/>
      </right>
      <top style="medium">
        <color theme="7" tint="-0.499984740745262"/>
      </top>
      <bottom style="thin">
        <color theme="7" tint="-0.499984740745262"/>
      </bottom>
      <diagonal/>
    </border>
    <border>
      <left style="thin">
        <color theme="7" tint="-0.499984740745262"/>
      </left>
      <right style="thin">
        <color theme="7" tint="-0.499984740745262"/>
      </right>
      <top style="medium">
        <color theme="7" tint="-0.499984740745262"/>
      </top>
      <bottom style="thin">
        <color theme="7" tint="-0.499984740745262"/>
      </bottom>
      <diagonal/>
    </border>
    <border>
      <left style="thin">
        <color theme="7" tint="-0.499984740745262"/>
      </left>
      <right style="medium">
        <color theme="7" tint="-0.499984740745262"/>
      </right>
      <top style="medium">
        <color theme="7" tint="-0.499984740745262"/>
      </top>
      <bottom style="thin">
        <color theme="7"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24994659260841701"/>
      </bottom>
      <diagonal/>
    </border>
    <border>
      <left/>
      <right style="medium">
        <color theme="0" tint="-0.499984740745262"/>
      </right>
      <top/>
      <bottom style="medium">
        <color theme="0" tint="-0.24994659260841701"/>
      </bottom>
      <diagonal/>
    </border>
    <border>
      <left style="medium">
        <color theme="0" tint="-0.499984740745262"/>
      </left>
      <right/>
      <top style="medium">
        <color theme="0" tint="-0.24994659260841701"/>
      </top>
      <bottom style="medium">
        <color theme="0" tint="-0.24994659260841701"/>
      </bottom>
      <diagonal/>
    </border>
    <border>
      <left/>
      <right style="medium">
        <color theme="0" tint="-0.499984740745262"/>
      </right>
      <top style="medium">
        <color theme="0" tint="-0.24994659260841701"/>
      </top>
      <bottom style="medium">
        <color theme="0" tint="-0.24994659260841701"/>
      </bottom>
      <diagonal/>
    </border>
    <border>
      <left style="medium">
        <color theme="0" tint="-0.499984740745262"/>
      </left>
      <right style="medium">
        <color theme="0" tint="-0.24994659260841701"/>
      </right>
      <top style="medium">
        <color theme="0" tint="-0.24994659260841701"/>
      </top>
      <bottom/>
      <diagonal/>
    </border>
    <border>
      <left/>
      <right style="medium">
        <color theme="0" tint="-0.499984740745262"/>
      </right>
      <top style="medium">
        <color theme="0" tint="-0.24994659260841701"/>
      </top>
      <bottom/>
      <diagonal/>
    </border>
    <border>
      <left style="medium">
        <color theme="0" tint="-0.499984740745262"/>
      </left>
      <right style="medium">
        <color theme="0" tint="-0.24994659260841701"/>
      </right>
      <top/>
      <bottom/>
      <diagonal/>
    </border>
    <border>
      <left/>
      <right style="medium">
        <color theme="0" tint="-0.499984740745262"/>
      </right>
      <top/>
      <bottom style="hair">
        <color theme="0" tint="-0.24994659260841701"/>
      </bottom>
      <diagonal/>
    </border>
    <border>
      <left/>
      <right style="medium">
        <color theme="0" tint="-0.499984740745262"/>
      </right>
      <top style="hair">
        <color theme="0" tint="-0.14996795556505021"/>
      </top>
      <bottom style="hair">
        <color theme="0" tint="-0.14996795556505021"/>
      </bottom>
      <diagonal/>
    </border>
    <border>
      <left/>
      <right style="medium">
        <color theme="0" tint="-0.499984740745262"/>
      </right>
      <top style="hair">
        <color theme="0" tint="-0.14996795556505021"/>
      </top>
      <bottom style="medium">
        <color theme="0" tint="-0.24994659260841701"/>
      </bottom>
      <diagonal/>
    </border>
    <border>
      <left style="medium">
        <color theme="0" tint="-0.499984740745262"/>
      </left>
      <right style="medium">
        <color theme="0" tint="-0.24994659260841701"/>
      </right>
      <top/>
      <bottom style="medium">
        <color theme="0" tint="-0.24994659260841701"/>
      </bottom>
      <diagonal/>
    </border>
    <border>
      <left style="medium">
        <color theme="0" tint="-0.499984740745262"/>
      </left>
      <right style="medium">
        <color theme="0" tint="-0.24994659260841701"/>
      </right>
      <top style="medium">
        <color theme="0" tint="-0.24994659260841701"/>
      </top>
      <bottom style="medium">
        <color theme="0" tint="-0.24994659260841701"/>
      </bottom>
      <diagonal/>
    </border>
    <border>
      <left/>
      <right style="medium">
        <color theme="0" tint="-0.499984740745262"/>
      </right>
      <top style="thin">
        <color theme="0" tint="-0.24994659260841701"/>
      </top>
      <bottom style="medium">
        <color theme="0" tint="-0.24994659260841701"/>
      </bottom>
      <diagonal/>
    </border>
    <border>
      <left/>
      <right style="medium">
        <color theme="0" tint="-0.499984740745262"/>
      </right>
      <top style="medium">
        <color theme="0" tint="-0.24994659260841701"/>
      </top>
      <bottom style="thin">
        <color theme="0" tint="-0.24994659260841701"/>
      </bottom>
      <diagonal/>
    </border>
    <border>
      <left/>
      <right style="medium">
        <color theme="0" tint="-0.499984740745262"/>
      </right>
      <top style="thin">
        <color theme="0" tint="-0.24994659260841701"/>
      </top>
      <bottom style="thin">
        <color theme="0" tint="-0.24994659260841701"/>
      </bottom>
      <diagonal/>
    </border>
    <border>
      <left style="medium">
        <color theme="0" tint="-0.499984740745262"/>
      </left>
      <right/>
      <top style="medium">
        <color theme="0" tint="-0.24994659260841701"/>
      </top>
      <bottom/>
      <diagonal/>
    </border>
    <border>
      <left style="medium">
        <color theme="0" tint="-0.499984740745262"/>
      </left>
      <right style="thin">
        <color theme="0" tint="-0.24994659260841701"/>
      </right>
      <top style="medium">
        <color theme="0" tint="-0.24994659260841701"/>
      </top>
      <bottom style="thin">
        <color theme="0" tint="-0.24994659260841701"/>
      </bottom>
      <diagonal/>
    </border>
    <border>
      <left style="thin">
        <color theme="0" tint="-0.24994659260841701"/>
      </left>
      <right style="medium">
        <color theme="0" tint="-0.499984740745262"/>
      </right>
      <top style="medium">
        <color theme="0" tint="-0.24994659260841701"/>
      </top>
      <bottom style="thin">
        <color theme="0" tint="-0.24994659260841701"/>
      </bottom>
      <diagonal/>
    </border>
    <border>
      <left style="medium">
        <color theme="0" tint="-0.499984740745262"/>
      </left>
      <right style="thin">
        <color theme="0" tint="-0.24994659260841701"/>
      </right>
      <top style="thin">
        <color theme="0" tint="-0.24994659260841701"/>
      </top>
      <bottom style="thin">
        <color theme="0" tint="-0.24994659260841701"/>
      </bottom>
      <diagonal/>
    </border>
    <border>
      <left style="medium">
        <color theme="0" tint="-0.499984740745262"/>
      </left>
      <right style="thin">
        <color theme="0" tint="-0.24994659260841701"/>
      </right>
      <top style="thin">
        <color theme="0" tint="-0.24994659260841701"/>
      </top>
      <bottom style="medium">
        <color theme="0" tint="-0.499984740745262"/>
      </bottom>
      <diagonal/>
    </border>
    <border>
      <left style="thin">
        <color theme="0" tint="-0.24994659260841701"/>
      </left>
      <right style="thin">
        <color theme="0" tint="-0.24994659260841701"/>
      </right>
      <top style="thin">
        <color theme="0" tint="-0.24994659260841701"/>
      </top>
      <bottom style="medium">
        <color theme="0" tint="-0.499984740745262"/>
      </bottom>
      <diagonal/>
    </border>
    <border>
      <left style="thin">
        <color theme="0" tint="-0.24994659260841701"/>
      </left>
      <right/>
      <top style="thin">
        <color theme="0" tint="-0.24994659260841701"/>
      </top>
      <bottom style="medium">
        <color theme="0" tint="-0.499984740745262"/>
      </bottom>
      <diagonal/>
    </border>
    <border>
      <left/>
      <right style="medium">
        <color theme="0" tint="-0.499984740745262"/>
      </right>
      <top style="thin">
        <color theme="0" tint="-0.24994659260841701"/>
      </top>
      <bottom style="medium">
        <color theme="0" tint="-0.499984740745262"/>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n">
        <color theme="0" tint="-0.24994659260841701"/>
      </left>
      <right style="thick">
        <color theme="0" tint="-0.499984740745262"/>
      </right>
      <top/>
      <bottom/>
      <diagonal/>
    </border>
    <border>
      <left style="medium">
        <color theme="8" tint="0.59996337778862885"/>
      </left>
      <right style="thick">
        <color theme="0" tint="-0.499984740745262"/>
      </right>
      <top/>
      <bottom/>
      <diagonal/>
    </border>
    <border>
      <left style="thick">
        <color theme="0" tint="-0.499984740745262"/>
      </left>
      <right/>
      <top style="medium">
        <color theme="0" tint="-0.24994659260841701"/>
      </top>
      <bottom style="medium">
        <color theme="0" tint="-0.24994659260841701"/>
      </bottom>
      <diagonal/>
    </border>
    <border>
      <left style="medium">
        <color theme="0" tint="-0.24994659260841701"/>
      </left>
      <right style="thick">
        <color theme="0" tint="-0.499984740745262"/>
      </right>
      <top style="medium">
        <color theme="0" tint="-0.24994659260841701"/>
      </top>
      <bottom style="medium">
        <color theme="0" tint="-0.24994659260841701"/>
      </bottom>
      <diagonal/>
    </border>
    <border>
      <left/>
      <right style="thick">
        <color theme="0" tint="-0.499984740745262"/>
      </right>
      <top style="medium">
        <color theme="0" tint="-0.24994659260841701"/>
      </top>
      <bottom style="medium">
        <color theme="0" tint="-0.24994659260841701"/>
      </bottom>
      <diagonal/>
    </border>
    <border>
      <left style="thick">
        <color theme="0" tint="-0.499984740745262"/>
      </left>
      <right/>
      <top style="medium">
        <color theme="0" tint="-0.24994659260841701"/>
      </top>
      <bottom/>
      <diagonal/>
    </border>
    <border>
      <left/>
      <right style="thick">
        <color theme="0" tint="-0.499984740745262"/>
      </right>
      <top style="medium">
        <color theme="0" tint="-0.24994659260841701"/>
      </top>
      <bottom style="thin">
        <color theme="0" tint="-0.24994659260841701"/>
      </bottom>
      <diagonal/>
    </border>
    <border>
      <left/>
      <right style="thick">
        <color theme="0" tint="-0.499984740745262"/>
      </right>
      <top style="thin">
        <color theme="0" tint="-0.24994659260841701"/>
      </top>
      <bottom style="thin">
        <color theme="0" tint="-0.24994659260841701"/>
      </bottom>
      <diagonal/>
    </border>
    <border>
      <left/>
      <right style="thick">
        <color theme="0" tint="-0.499984740745262"/>
      </right>
      <top style="medium">
        <color theme="0" tint="-0.24994659260841701"/>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medium">
        <color rgb="FFFFC000"/>
      </left>
      <right style="thin">
        <color rgb="FFFFC000"/>
      </right>
      <top style="medium">
        <color rgb="FFFFC000"/>
      </top>
      <bottom style="thin">
        <color rgb="FFFFC000"/>
      </bottom>
      <diagonal/>
    </border>
    <border>
      <left style="thin">
        <color rgb="FFFFC000"/>
      </left>
      <right style="thin">
        <color rgb="FFFFC000"/>
      </right>
      <top style="medium">
        <color rgb="FFFFC000"/>
      </top>
      <bottom style="thin">
        <color rgb="FFFFC000"/>
      </bottom>
      <diagonal/>
    </border>
    <border>
      <left style="thin">
        <color rgb="FFFFC000"/>
      </left>
      <right style="medium">
        <color rgb="FFFFC000"/>
      </right>
      <top style="medium">
        <color rgb="FFFFC000"/>
      </top>
      <bottom style="thin">
        <color rgb="FFFFC000"/>
      </bottom>
      <diagonal/>
    </border>
    <border>
      <left style="medium">
        <color rgb="FFFFC000"/>
      </left>
      <right style="thin">
        <color rgb="FFFFC000"/>
      </right>
      <top style="thin">
        <color rgb="FFFFC000"/>
      </top>
      <bottom style="thin">
        <color rgb="FFFFC000"/>
      </bottom>
      <diagonal/>
    </border>
    <border>
      <left style="thin">
        <color rgb="FFFFC000"/>
      </left>
      <right style="thin">
        <color rgb="FFFFC000"/>
      </right>
      <top style="thin">
        <color rgb="FFFFC000"/>
      </top>
      <bottom style="thin">
        <color rgb="FFFFC000"/>
      </bottom>
      <diagonal/>
    </border>
    <border>
      <left style="thin">
        <color rgb="FFFFC000"/>
      </left>
      <right style="medium">
        <color rgb="FFFFC000"/>
      </right>
      <top style="thin">
        <color rgb="FFFFC000"/>
      </top>
      <bottom style="thin">
        <color rgb="FFFFC000"/>
      </bottom>
      <diagonal/>
    </border>
    <border>
      <left style="medium">
        <color theme="3" tint="-0.24994659260841701"/>
      </left>
      <right style="thin">
        <color theme="3" tint="-0.24994659260841701"/>
      </right>
      <top style="medium">
        <color theme="3" tint="-0.24994659260841701"/>
      </top>
      <bottom style="thin">
        <color theme="3" tint="-0.24994659260841701"/>
      </bottom>
      <diagonal/>
    </border>
    <border>
      <left style="thin">
        <color theme="3" tint="-0.24994659260841701"/>
      </left>
      <right style="thin">
        <color theme="3" tint="-0.24994659260841701"/>
      </right>
      <top style="medium">
        <color theme="3" tint="-0.24994659260841701"/>
      </top>
      <bottom style="thin">
        <color theme="3" tint="-0.24994659260841701"/>
      </bottom>
      <diagonal/>
    </border>
    <border>
      <left style="thin">
        <color theme="3" tint="-0.24994659260841701"/>
      </left>
      <right style="medium">
        <color theme="3" tint="-0.24994659260841701"/>
      </right>
      <top style="medium">
        <color theme="3" tint="-0.24994659260841701"/>
      </top>
      <bottom style="thin">
        <color theme="3" tint="-0.24994659260841701"/>
      </bottom>
      <diagonal/>
    </border>
    <border>
      <left style="medium">
        <color theme="3" tint="-0.24994659260841701"/>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24994659260841701"/>
      </left>
      <right style="medium">
        <color theme="3" tint="-0.24994659260841701"/>
      </right>
      <top style="thin">
        <color theme="3" tint="-0.24994659260841701"/>
      </top>
      <bottom style="thin">
        <color theme="3" tint="-0.24994659260841701"/>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2" tint="-0.749961851863155"/>
      </left>
      <right style="thin">
        <color theme="2" tint="-0.749961851863155"/>
      </right>
      <top style="medium">
        <color theme="2" tint="-0.749961851863155"/>
      </top>
      <bottom style="thin">
        <color theme="2" tint="-0.749961851863155"/>
      </bottom>
      <diagonal/>
    </border>
    <border>
      <left style="thin">
        <color theme="2" tint="-0.749961851863155"/>
      </left>
      <right style="thin">
        <color theme="2" tint="-0.749961851863155"/>
      </right>
      <top style="medium">
        <color theme="2" tint="-0.749961851863155"/>
      </top>
      <bottom style="thin">
        <color theme="2" tint="-0.749961851863155"/>
      </bottom>
      <diagonal/>
    </border>
    <border>
      <left style="thin">
        <color theme="2" tint="-0.749961851863155"/>
      </left>
      <right style="medium">
        <color theme="2" tint="-0.749961851863155"/>
      </right>
      <top style="medium">
        <color theme="2" tint="-0.749961851863155"/>
      </top>
      <bottom style="thin">
        <color theme="2" tint="-0.749961851863155"/>
      </bottom>
      <diagonal/>
    </border>
    <border>
      <left style="medium">
        <color theme="2" tint="-0.749961851863155"/>
      </left>
      <right style="thin">
        <color theme="2" tint="-0.749961851863155"/>
      </right>
      <top style="thin">
        <color theme="2" tint="-0.749961851863155"/>
      </top>
      <bottom style="thin">
        <color theme="2" tint="-0.749961851863155"/>
      </bottom>
      <diagonal/>
    </border>
    <border>
      <left style="thin">
        <color theme="2" tint="-0.749961851863155"/>
      </left>
      <right style="thin">
        <color theme="2" tint="-0.749961851863155"/>
      </right>
      <top style="thin">
        <color theme="2" tint="-0.749961851863155"/>
      </top>
      <bottom style="thin">
        <color theme="2" tint="-0.749961851863155"/>
      </bottom>
      <diagonal/>
    </border>
    <border>
      <left style="thin">
        <color theme="2" tint="-0.749961851863155"/>
      </left>
      <right style="medium">
        <color theme="2" tint="-0.749961851863155"/>
      </right>
      <top style="thin">
        <color theme="2" tint="-0.749961851863155"/>
      </top>
      <bottom style="thin">
        <color theme="2" tint="-0.749961851863155"/>
      </bottom>
      <diagonal/>
    </border>
    <border>
      <left style="medium">
        <color theme="5" tint="-0.499984740745262"/>
      </left>
      <right style="thin">
        <color theme="5" tint="-0.499984740745262"/>
      </right>
      <top style="medium">
        <color theme="5" tint="-0.499984740745262"/>
      </top>
      <bottom style="thin">
        <color theme="5" tint="-0.499984740745262"/>
      </bottom>
      <diagonal/>
    </border>
    <border>
      <left style="thin">
        <color theme="5" tint="-0.499984740745262"/>
      </left>
      <right style="thin">
        <color theme="5" tint="-0.499984740745262"/>
      </right>
      <top style="medium">
        <color theme="5" tint="-0.499984740745262"/>
      </top>
      <bottom style="thin">
        <color theme="5" tint="-0.499984740745262"/>
      </bottom>
      <diagonal/>
    </border>
    <border>
      <left style="thin">
        <color theme="5" tint="-0.499984740745262"/>
      </left>
      <right style="medium">
        <color theme="5" tint="-0.499984740745262"/>
      </right>
      <top style="medium">
        <color theme="5" tint="-0.499984740745262"/>
      </top>
      <bottom style="thin">
        <color theme="5" tint="-0.499984740745262"/>
      </bottom>
      <diagonal/>
    </border>
    <border>
      <left style="medium">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medium">
        <color theme="5" tint="-0.499984740745262"/>
      </right>
      <top style="thin">
        <color theme="5" tint="-0.499984740745262"/>
      </top>
      <bottom style="thin">
        <color theme="5" tint="-0.499984740745262"/>
      </bottom>
      <diagonal/>
    </border>
    <border>
      <left style="medium">
        <color theme="6" tint="-0.499984740745262"/>
      </left>
      <right style="thin">
        <color theme="6" tint="-0.499984740745262"/>
      </right>
      <top style="medium">
        <color theme="6" tint="-0.499984740745262"/>
      </top>
      <bottom style="thin">
        <color theme="6" tint="-0.499984740745262"/>
      </bottom>
      <diagonal/>
    </border>
    <border>
      <left style="thin">
        <color theme="6" tint="-0.499984740745262"/>
      </left>
      <right style="thin">
        <color theme="6" tint="-0.499984740745262"/>
      </right>
      <top style="medium">
        <color theme="6" tint="-0.499984740745262"/>
      </top>
      <bottom style="thin">
        <color theme="6" tint="-0.499984740745262"/>
      </bottom>
      <diagonal/>
    </border>
    <border>
      <left style="thin">
        <color theme="6" tint="-0.499984740745262"/>
      </left>
      <right style="medium">
        <color theme="6" tint="-0.499984740745262"/>
      </right>
      <top style="medium">
        <color theme="6" tint="-0.499984740745262"/>
      </top>
      <bottom style="thin">
        <color theme="6" tint="-0.499984740745262"/>
      </bottom>
      <diagonal/>
    </border>
    <border>
      <left style="medium">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medium">
        <color theme="6" tint="-0.499984740745262"/>
      </right>
      <top style="thin">
        <color theme="6" tint="-0.499984740745262"/>
      </top>
      <bottom style="thin">
        <color theme="6" tint="-0.499984740745262"/>
      </bottom>
      <diagonal/>
    </border>
    <border>
      <left style="medium">
        <color rgb="FFFFC000"/>
      </left>
      <right style="thin">
        <color rgb="FFFFC000"/>
      </right>
      <top style="thin">
        <color rgb="FFFFC000"/>
      </top>
      <bottom/>
      <diagonal/>
    </border>
    <border>
      <left style="thin">
        <color rgb="FFFFC000"/>
      </left>
      <right style="thin">
        <color rgb="FFFFC000"/>
      </right>
      <top style="thin">
        <color rgb="FFFFC000"/>
      </top>
      <bottom/>
      <diagonal/>
    </border>
    <border>
      <left style="thin">
        <color rgb="FFFFC000"/>
      </left>
      <right style="medium">
        <color rgb="FFFFC000"/>
      </right>
      <top style="thin">
        <color rgb="FFFFC000"/>
      </top>
      <bottom/>
      <diagonal/>
    </border>
    <border>
      <left style="medium">
        <color rgb="FFFFC000"/>
      </left>
      <right style="thin">
        <color rgb="FFFFC000"/>
      </right>
      <top/>
      <bottom style="medium">
        <color rgb="FFFFC000"/>
      </bottom>
      <diagonal/>
    </border>
    <border>
      <left style="thin">
        <color rgb="FFFFC000"/>
      </left>
      <right style="thin">
        <color rgb="FFFFC000"/>
      </right>
      <top/>
      <bottom style="medium">
        <color rgb="FFFFC000"/>
      </bottom>
      <diagonal/>
    </border>
    <border>
      <left style="thin">
        <color rgb="FFFFC000"/>
      </left>
      <right style="medium">
        <color rgb="FFFFC000"/>
      </right>
      <top/>
      <bottom style="medium">
        <color rgb="FFFFC000"/>
      </bottom>
      <diagonal/>
    </border>
    <border>
      <left style="medium">
        <color theme="3" tint="-0.24994659260841701"/>
      </left>
      <right style="thin">
        <color theme="3" tint="-0.24994659260841701"/>
      </right>
      <top style="thin">
        <color theme="3" tint="-0.24994659260841701"/>
      </top>
      <bottom/>
      <diagonal/>
    </border>
    <border>
      <left style="thin">
        <color theme="3" tint="-0.24994659260841701"/>
      </left>
      <right style="thin">
        <color theme="3" tint="-0.24994659260841701"/>
      </right>
      <top style="thin">
        <color theme="3" tint="-0.24994659260841701"/>
      </top>
      <bottom/>
      <diagonal/>
    </border>
    <border>
      <left style="thin">
        <color theme="3" tint="-0.24994659260841701"/>
      </left>
      <right style="medium">
        <color theme="3" tint="-0.24994659260841701"/>
      </right>
      <top style="thin">
        <color theme="3" tint="-0.24994659260841701"/>
      </top>
      <bottom/>
      <diagonal/>
    </border>
    <border>
      <left style="medium">
        <color theme="3" tint="-0.24994659260841701"/>
      </left>
      <right style="thin">
        <color theme="3" tint="-0.24994659260841701"/>
      </right>
      <top/>
      <bottom style="medium">
        <color theme="3" tint="-0.24994659260841701"/>
      </bottom>
      <diagonal/>
    </border>
    <border>
      <left style="thin">
        <color theme="3" tint="-0.24994659260841701"/>
      </left>
      <right style="thin">
        <color theme="3" tint="-0.24994659260841701"/>
      </right>
      <top/>
      <bottom style="medium">
        <color theme="3" tint="-0.24994659260841701"/>
      </bottom>
      <diagonal/>
    </border>
    <border>
      <left style="thin">
        <color theme="3" tint="-0.24994659260841701"/>
      </left>
      <right style="medium">
        <color theme="3" tint="-0.24994659260841701"/>
      </right>
      <top/>
      <bottom style="medium">
        <color theme="3" tint="-0.24994659260841701"/>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2" tint="-0.749961851863155"/>
      </left>
      <right style="thin">
        <color theme="2" tint="-0.749961851863155"/>
      </right>
      <top style="thin">
        <color theme="2" tint="-0.749961851863155"/>
      </top>
      <bottom/>
      <diagonal/>
    </border>
    <border>
      <left style="thin">
        <color theme="2" tint="-0.749961851863155"/>
      </left>
      <right style="thin">
        <color theme="2" tint="-0.749961851863155"/>
      </right>
      <top style="thin">
        <color theme="2" tint="-0.749961851863155"/>
      </top>
      <bottom/>
      <diagonal/>
    </border>
    <border>
      <left style="thin">
        <color theme="2" tint="-0.749961851863155"/>
      </left>
      <right style="medium">
        <color theme="2" tint="-0.749961851863155"/>
      </right>
      <top style="thin">
        <color theme="2" tint="-0.749961851863155"/>
      </top>
      <bottom/>
      <diagonal/>
    </border>
    <border>
      <left style="medium">
        <color theme="2" tint="-0.749961851863155"/>
      </left>
      <right style="thin">
        <color theme="2" tint="-0.749961851863155"/>
      </right>
      <top/>
      <bottom style="medium">
        <color theme="2" tint="-0.749961851863155"/>
      </bottom>
      <diagonal/>
    </border>
    <border>
      <left style="thin">
        <color theme="2" tint="-0.749961851863155"/>
      </left>
      <right style="thin">
        <color theme="2" tint="-0.749961851863155"/>
      </right>
      <top/>
      <bottom style="medium">
        <color theme="2" tint="-0.749961851863155"/>
      </bottom>
      <diagonal/>
    </border>
    <border>
      <left style="thin">
        <color theme="2" tint="-0.749961851863155"/>
      </left>
      <right style="medium">
        <color theme="2" tint="-0.749961851863155"/>
      </right>
      <top/>
      <bottom style="medium">
        <color theme="2" tint="-0.749961851863155"/>
      </bottom>
      <diagonal/>
    </border>
    <border>
      <left style="medium">
        <color theme="5" tint="-0.499984740745262"/>
      </left>
      <right style="thin">
        <color theme="5" tint="-0.499984740745262"/>
      </right>
      <top style="thin">
        <color theme="5" tint="-0.499984740745262"/>
      </top>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medium">
        <color theme="5" tint="-0.499984740745262"/>
      </right>
      <top style="thin">
        <color theme="5" tint="-0.499984740745262"/>
      </top>
      <bottom/>
      <diagonal/>
    </border>
    <border>
      <left style="medium">
        <color theme="5" tint="-0.499984740745262"/>
      </left>
      <right style="thin">
        <color theme="5" tint="-0.499984740745262"/>
      </right>
      <top/>
      <bottom style="medium">
        <color theme="5" tint="-0.499984740745262"/>
      </bottom>
      <diagonal/>
    </border>
    <border>
      <left style="thin">
        <color theme="5" tint="-0.499984740745262"/>
      </left>
      <right style="thin">
        <color theme="5" tint="-0.499984740745262"/>
      </right>
      <top/>
      <bottom style="medium">
        <color theme="5" tint="-0.499984740745262"/>
      </bottom>
      <diagonal/>
    </border>
    <border>
      <left style="thin">
        <color theme="5" tint="-0.499984740745262"/>
      </left>
      <right style="medium">
        <color theme="5" tint="-0.499984740745262"/>
      </right>
      <top/>
      <bottom style="medium">
        <color theme="5" tint="-0.499984740745262"/>
      </bottom>
      <diagonal/>
    </border>
    <border>
      <left style="medium">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medium">
        <color theme="6" tint="-0.499984740745262"/>
      </right>
      <top style="thin">
        <color theme="6" tint="-0.499984740745262"/>
      </top>
      <bottom/>
      <diagonal/>
    </border>
    <border>
      <left style="medium">
        <color theme="6" tint="-0.499984740745262"/>
      </left>
      <right style="thin">
        <color theme="6" tint="-0.499984740745262"/>
      </right>
      <top/>
      <bottom style="medium">
        <color theme="6" tint="-0.499984740745262"/>
      </bottom>
      <diagonal/>
    </border>
    <border>
      <left style="thin">
        <color theme="6" tint="-0.499984740745262"/>
      </left>
      <right style="thin">
        <color theme="6" tint="-0.499984740745262"/>
      </right>
      <top/>
      <bottom style="medium">
        <color theme="6" tint="-0.499984740745262"/>
      </bottom>
      <diagonal/>
    </border>
    <border>
      <left style="thin">
        <color theme="6" tint="-0.499984740745262"/>
      </left>
      <right style="medium">
        <color theme="6" tint="-0.499984740745262"/>
      </right>
      <top/>
      <bottom style="medium">
        <color theme="6" tint="-0.499984740745262"/>
      </bottom>
      <diagonal/>
    </border>
    <border>
      <left style="medium">
        <color theme="7" tint="-0.499984740745262"/>
      </left>
      <right style="thin">
        <color theme="7" tint="-0.499984740745262"/>
      </right>
      <top style="thin">
        <color theme="7" tint="-0.499984740745262"/>
      </top>
      <bottom/>
      <diagonal/>
    </border>
    <border>
      <left style="thin">
        <color theme="7" tint="-0.499984740745262"/>
      </left>
      <right style="thin">
        <color theme="7" tint="-0.499984740745262"/>
      </right>
      <top style="thin">
        <color theme="7" tint="-0.499984740745262"/>
      </top>
      <bottom/>
      <diagonal/>
    </border>
    <border>
      <left style="thin">
        <color theme="7" tint="-0.499984740745262"/>
      </left>
      <right style="medium">
        <color theme="7" tint="-0.499984740745262"/>
      </right>
      <top style="thin">
        <color theme="7" tint="-0.499984740745262"/>
      </top>
      <bottom/>
      <diagonal/>
    </border>
    <border>
      <left style="medium">
        <color theme="7" tint="-0.499984740745262"/>
      </left>
      <right style="thin">
        <color theme="7" tint="-0.499984740745262"/>
      </right>
      <top/>
      <bottom style="medium">
        <color theme="7" tint="-0.499984740745262"/>
      </bottom>
      <diagonal/>
    </border>
    <border>
      <left style="thin">
        <color theme="7" tint="-0.499984740745262"/>
      </left>
      <right style="thin">
        <color theme="7" tint="-0.499984740745262"/>
      </right>
      <top/>
      <bottom style="medium">
        <color theme="7" tint="-0.499984740745262"/>
      </bottom>
      <diagonal/>
    </border>
    <border>
      <left style="thin">
        <color theme="7" tint="-0.499984740745262"/>
      </left>
      <right style="medium">
        <color theme="7" tint="-0.499984740745262"/>
      </right>
      <top/>
      <bottom style="medium">
        <color theme="7" tint="-0.499984740745262"/>
      </bottom>
      <diagonal/>
    </border>
    <border>
      <left style="medium">
        <color theme="8" tint="-0.499984740745262"/>
      </left>
      <right style="thin">
        <color theme="8" tint="-0.499984740745262"/>
      </right>
      <top style="thin">
        <color theme="8" tint="-0.499984740745262"/>
      </top>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medium">
        <color theme="8" tint="-0.499984740745262"/>
      </right>
      <top style="thin">
        <color theme="8" tint="-0.499984740745262"/>
      </top>
      <bottom/>
      <diagonal/>
    </border>
    <border>
      <left style="medium">
        <color theme="8" tint="-0.499984740745262"/>
      </left>
      <right style="thin">
        <color theme="8" tint="-0.499984740745262"/>
      </right>
      <top/>
      <bottom style="medium">
        <color theme="8" tint="-0.499984740745262"/>
      </bottom>
      <diagonal/>
    </border>
    <border>
      <left style="thin">
        <color theme="8" tint="-0.499984740745262"/>
      </left>
      <right style="thin">
        <color theme="8" tint="-0.499984740745262"/>
      </right>
      <top/>
      <bottom style="medium">
        <color theme="8" tint="-0.499984740745262"/>
      </bottom>
      <diagonal/>
    </border>
    <border>
      <left style="thin">
        <color theme="8" tint="-0.499984740745262"/>
      </left>
      <right style="medium">
        <color theme="8" tint="-0.499984740745262"/>
      </right>
      <top/>
      <bottom style="medium">
        <color theme="8" tint="-0.499984740745262"/>
      </bottom>
      <diagonal/>
    </border>
  </borders>
  <cellStyleXfs count="7">
    <xf numFmtId="0" fontId="0" fillId="0" borderId="0"/>
    <xf numFmtId="0" fontId="12" fillId="0" borderId="0"/>
    <xf numFmtId="9" fontId="13" fillId="0" borderId="0" applyFont="0" applyFill="0" applyBorder="0" applyAlignment="0" applyProtection="0"/>
    <xf numFmtId="0" fontId="12" fillId="0" borderId="0"/>
    <xf numFmtId="0" fontId="13" fillId="0" borderId="0"/>
    <xf numFmtId="0" fontId="30" fillId="0" borderId="0"/>
    <xf numFmtId="0" fontId="12" fillId="0" borderId="0"/>
  </cellStyleXfs>
  <cellXfs count="412">
    <xf numFmtId="0" fontId="0" fillId="0" borderId="0" xfId="0"/>
    <xf numFmtId="0" fontId="1" fillId="0" borderId="0" xfId="0" applyFont="1"/>
    <xf numFmtId="0" fontId="20" fillId="0" borderId="0" xfId="0" applyFont="1"/>
    <xf numFmtId="0" fontId="3" fillId="9" borderId="0" xfId="0" applyFont="1" applyFill="1" applyAlignment="1">
      <alignment horizontal="center" vertical="center" wrapText="1"/>
    </xf>
    <xf numFmtId="0" fontId="10" fillId="0" borderId="0" xfId="0" applyFont="1"/>
    <xf numFmtId="0" fontId="2" fillId="2" borderId="1" xfId="0" applyFont="1" applyFill="1" applyBorder="1"/>
    <xf numFmtId="0" fontId="2" fillId="2" borderId="2" xfId="0" applyFont="1" applyFill="1" applyBorder="1"/>
    <xf numFmtId="0" fontId="3" fillId="4" borderId="3" xfId="0" applyFont="1" applyFill="1" applyBorder="1" applyAlignment="1">
      <alignment horizontal="center"/>
    </xf>
    <xf numFmtId="0" fontId="2" fillId="3" borderId="1" xfId="0" applyFont="1" applyFill="1" applyBorder="1"/>
    <xf numFmtId="0" fontId="2" fillId="3" borderId="2" xfId="0" applyFont="1" applyFill="1" applyBorder="1"/>
    <xf numFmtId="0" fontId="6" fillId="6" borderId="3" xfId="0" applyFont="1" applyFill="1" applyBorder="1" applyAlignment="1">
      <alignment horizontal="center" vertical="center"/>
    </xf>
    <xf numFmtId="0" fontId="8" fillId="8" borderId="12" xfId="0" applyFont="1" applyFill="1" applyBorder="1" applyAlignment="1">
      <alignment horizontal="center" vertical="top"/>
    </xf>
    <xf numFmtId="0" fontId="8" fillId="8" borderId="13" xfId="0" applyFont="1" applyFill="1" applyBorder="1" applyAlignment="1">
      <alignment horizontal="left" vertical="top"/>
    </xf>
    <xf numFmtId="0" fontId="28" fillId="0" borderId="18" xfId="0" applyFont="1" applyBorder="1" applyAlignment="1">
      <alignment vertical="top" wrapText="1"/>
    </xf>
    <xf numFmtId="0" fontId="28" fillId="0" borderId="19" xfId="0" applyFont="1" applyBorder="1" applyAlignment="1">
      <alignment vertical="top" wrapText="1"/>
    </xf>
    <xf numFmtId="0" fontId="2" fillId="7" borderId="1" xfId="0" applyFont="1" applyFill="1" applyBorder="1"/>
    <xf numFmtId="0" fontId="2" fillId="7" borderId="2" xfId="0" applyFont="1" applyFill="1" applyBorder="1"/>
    <xf numFmtId="0" fontId="6" fillId="19" borderId="3" xfId="0" applyFont="1" applyFill="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left" vertical="center"/>
    </xf>
    <xf numFmtId="0" fontId="6" fillId="0" borderId="10" xfId="0" applyFont="1" applyBorder="1" applyAlignment="1">
      <alignment horizontal="center" vertical="center"/>
    </xf>
    <xf numFmtId="0" fontId="6" fillId="0" borderId="11" xfId="0" applyFont="1" applyBorder="1" applyAlignment="1">
      <alignment horizontal="left" vertical="center"/>
    </xf>
    <xf numFmtId="0" fontId="7" fillId="5" borderId="3" xfId="0" applyFont="1" applyFill="1" applyBorder="1" applyAlignment="1">
      <alignment horizontal="center" vertical="center"/>
    </xf>
    <xf numFmtId="0" fontId="31" fillId="20" borderId="12" xfId="0" applyFont="1" applyFill="1" applyBorder="1" applyAlignment="1">
      <alignment horizontal="center" vertical="center"/>
    </xf>
    <xf numFmtId="0" fontId="31" fillId="20" borderId="13" xfId="0" applyFont="1" applyFill="1" applyBorder="1" applyAlignment="1">
      <alignment horizontal="left" vertical="center"/>
    </xf>
    <xf numFmtId="0" fontId="0" fillId="0" borderId="0" xfId="0" applyAlignment="1">
      <alignment horizontal="right" vertical="top"/>
    </xf>
    <xf numFmtId="0" fontId="0" fillId="0" borderId="0" xfId="0" applyAlignment="1">
      <alignment horizontal="center" vertical="center"/>
    </xf>
    <xf numFmtId="0" fontId="0" fillId="0" borderId="0" xfId="0" applyAlignment="1">
      <alignment horizontal="left" vertical="center" wrapText="1"/>
    </xf>
    <xf numFmtId="0" fontId="2" fillId="21" borderId="1" xfId="0" applyFont="1" applyFill="1" applyBorder="1"/>
    <xf numFmtId="0" fontId="2" fillId="21" borderId="2" xfId="0" applyFont="1" applyFill="1" applyBorder="1"/>
    <xf numFmtId="0" fontId="32" fillId="22" borderId="8" xfId="0" applyFont="1" applyFill="1" applyBorder="1" applyAlignment="1">
      <alignment horizontal="center" vertical="center"/>
    </xf>
    <xf numFmtId="0" fontId="32" fillId="22" borderId="9" xfId="0" applyFont="1" applyFill="1" applyBorder="1"/>
    <xf numFmtId="0" fontId="33" fillId="11" borderId="4" xfId="0" applyFont="1" applyFill="1" applyBorder="1" applyAlignment="1">
      <alignment horizontal="center" vertical="center"/>
    </xf>
    <xf numFmtId="0" fontId="33" fillId="11" borderId="5" xfId="0" applyFont="1" applyFill="1" applyBorder="1"/>
    <xf numFmtId="0" fontId="7" fillId="17" borderId="0" xfId="0" applyFont="1" applyFill="1"/>
    <xf numFmtId="0" fontId="7" fillId="5" borderId="0" xfId="0" applyFont="1" applyFill="1" applyAlignment="1">
      <alignment horizontal="left" vertical="center"/>
    </xf>
    <xf numFmtId="0" fontId="8" fillId="18" borderId="0" xfId="0" applyFont="1" applyFill="1"/>
    <xf numFmtId="0" fontId="31" fillId="19" borderId="0" xfId="0" applyFont="1" applyFill="1"/>
    <xf numFmtId="0" fontId="34" fillId="10" borderId="0" xfId="0" applyFont="1" applyFill="1" applyAlignment="1">
      <alignment vertical="center" wrapText="1"/>
    </xf>
    <xf numFmtId="0" fontId="34" fillId="10" borderId="0" xfId="0" quotePrefix="1" applyFont="1" applyFill="1" applyAlignment="1">
      <alignment vertical="center" wrapText="1"/>
    </xf>
    <xf numFmtId="0" fontId="36" fillId="10" borderId="5" xfId="0" applyFont="1" applyFill="1" applyBorder="1"/>
    <xf numFmtId="0" fontId="1" fillId="0" borderId="0" xfId="0" applyFont="1" applyAlignment="1">
      <alignment horizontal="center" vertical="center"/>
    </xf>
    <xf numFmtId="0" fontId="1" fillId="0" borderId="0" xfId="0" applyFont="1" applyAlignment="1">
      <alignment horizontal="left" vertical="center" wrapText="1"/>
    </xf>
    <xf numFmtId="0" fontId="23" fillId="26" borderId="2" xfId="0" applyFont="1" applyFill="1" applyBorder="1" applyAlignment="1">
      <alignment horizontal="left"/>
    </xf>
    <xf numFmtId="0" fontId="34" fillId="10" borderId="0" xfId="0" applyFont="1" applyFill="1" applyAlignment="1">
      <alignment vertical="top" wrapText="1"/>
    </xf>
    <xf numFmtId="0" fontId="45" fillId="10" borderId="0" xfId="0" applyFont="1" applyFill="1" applyAlignment="1">
      <alignment vertical="top" wrapText="1"/>
    </xf>
    <xf numFmtId="0" fontId="35" fillId="10" borderId="52" xfId="0" applyFont="1" applyFill="1" applyBorder="1" applyAlignment="1">
      <alignment vertical="center" wrapText="1"/>
    </xf>
    <xf numFmtId="0" fontId="36" fillId="10" borderId="53" xfId="0" applyFont="1" applyFill="1" applyBorder="1"/>
    <xf numFmtId="0" fontId="2" fillId="2" borderId="58" xfId="0" applyFont="1" applyFill="1" applyBorder="1" applyAlignment="1">
      <alignment horizontal="center" wrapText="1"/>
    </xf>
    <xf numFmtId="0" fontId="6" fillId="4" borderId="52" xfId="0" applyFont="1" applyFill="1" applyBorder="1"/>
    <xf numFmtId="44" fontId="6" fillId="14" borderId="61" xfId="0" applyNumberFormat="1" applyFont="1" applyFill="1" applyBorder="1" applyAlignment="1">
      <alignment vertical="center"/>
    </xf>
    <xf numFmtId="44" fontId="6" fillId="16" borderId="61" xfId="0" applyNumberFormat="1" applyFont="1" applyFill="1" applyBorder="1" applyAlignment="1">
      <alignment vertical="center"/>
    </xf>
    <xf numFmtId="44" fontId="7" fillId="5" borderId="62" xfId="0" applyNumberFormat="1" applyFont="1" applyFill="1" applyBorder="1" applyAlignment="1">
      <alignment vertical="center"/>
    </xf>
    <xf numFmtId="44" fontId="5" fillId="5" borderId="52" xfId="0" applyNumberFormat="1" applyFont="1" applyFill="1" applyBorder="1"/>
    <xf numFmtId="0" fontId="2" fillId="3" borderId="58" xfId="0" applyFont="1" applyFill="1" applyBorder="1" applyAlignment="1">
      <alignment horizontal="center" wrapText="1"/>
    </xf>
    <xf numFmtId="0" fontId="6" fillId="6" borderId="52" xfId="0" applyFont="1" applyFill="1" applyBorder="1"/>
    <xf numFmtId="44" fontId="4" fillId="8" borderId="52" xfId="0" applyNumberFormat="1" applyFont="1" applyFill="1" applyBorder="1"/>
    <xf numFmtId="0" fontId="2" fillId="7" borderId="58" xfId="0" applyFont="1" applyFill="1" applyBorder="1" applyAlignment="1">
      <alignment horizontal="center" wrapText="1"/>
    </xf>
    <xf numFmtId="0" fontId="6" fillId="19" borderId="52" xfId="0" applyFont="1" applyFill="1" applyBorder="1"/>
    <xf numFmtId="44" fontId="31" fillId="20" borderId="65" xfId="0" applyNumberFormat="1" applyFont="1" applyFill="1" applyBorder="1" applyAlignment="1">
      <alignment vertical="center"/>
    </xf>
    <xf numFmtId="44" fontId="4" fillId="20" borderId="52" xfId="0" applyNumberFormat="1" applyFont="1" applyFill="1" applyBorder="1"/>
    <xf numFmtId="0" fontId="11" fillId="0" borderId="59" xfId="0" applyFont="1" applyBorder="1" applyAlignment="1">
      <alignment vertical="center" textRotation="90"/>
    </xf>
    <xf numFmtId="0" fontId="2" fillId="21" borderId="58" xfId="0" applyFont="1" applyFill="1" applyBorder="1" applyAlignment="1">
      <alignment horizontal="center" vertical="center" wrapText="1"/>
    </xf>
    <xf numFmtId="44" fontId="24" fillId="23" borderId="60" xfId="0" applyNumberFormat="1" applyFont="1" applyFill="1" applyBorder="1"/>
    <xf numFmtId="0" fontId="11" fillId="0" borderId="63" xfId="0" applyFont="1" applyBorder="1" applyAlignment="1">
      <alignment vertical="center" textRotation="90"/>
    </xf>
    <xf numFmtId="44" fontId="24" fillId="24" borderId="54" xfId="0" applyNumberFormat="1" applyFont="1" applyFill="1" applyBorder="1"/>
    <xf numFmtId="0" fontId="1" fillId="0" borderId="51" xfId="0" applyFont="1" applyBorder="1" applyAlignment="1">
      <alignment horizontal="right" wrapText="1"/>
    </xf>
    <xf numFmtId="0" fontId="1" fillId="0" borderId="53" xfId="0" applyFont="1" applyBorder="1"/>
    <xf numFmtId="0" fontId="1" fillId="0" borderId="68" xfId="0" applyFont="1" applyBorder="1" applyAlignment="1">
      <alignment horizontal="right" wrapText="1"/>
    </xf>
    <xf numFmtId="0" fontId="28" fillId="9" borderId="69" xfId="0" applyFont="1" applyFill="1" applyBorder="1" applyAlignment="1">
      <alignment horizontal="center" vertical="top" wrapText="1"/>
    </xf>
    <xf numFmtId="0" fontId="28" fillId="14" borderId="71" xfId="0" applyFont="1" applyFill="1" applyBorder="1" applyAlignment="1">
      <alignment horizontal="center" vertical="top" wrapText="1"/>
    </xf>
    <xf numFmtId="0" fontId="28" fillId="16" borderId="71" xfId="0" applyFont="1" applyFill="1" applyBorder="1" applyAlignment="1">
      <alignment horizontal="center" vertical="top" wrapText="1"/>
    </xf>
    <xf numFmtId="0" fontId="29" fillId="23" borderId="71" xfId="0" applyFont="1" applyFill="1" applyBorder="1" applyAlignment="1">
      <alignment horizontal="center" vertical="top" wrapText="1"/>
    </xf>
    <xf numFmtId="0" fontId="29" fillId="24" borderId="72" xfId="0" applyFont="1" applyFill="1" applyBorder="1" applyAlignment="1">
      <alignment horizontal="center" vertical="top" wrapText="1"/>
    </xf>
    <xf numFmtId="0" fontId="28" fillId="0" borderId="73" xfId="0" applyFont="1" applyBorder="1" applyAlignment="1">
      <alignment vertical="top" wrapText="1"/>
    </xf>
    <xf numFmtId="0" fontId="45" fillId="10" borderId="79" xfId="0" applyFont="1" applyFill="1" applyBorder="1" applyAlignment="1">
      <alignment vertical="top" wrapText="1"/>
    </xf>
    <xf numFmtId="0" fontId="34" fillId="10" borderId="80" xfId="0" applyFont="1" applyFill="1" applyBorder="1" applyAlignment="1">
      <alignment vertical="top" wrapText="1"/>
    </xf>
    <xf numFmtId="0" fontId="34" fillId="10" borderId="80" xfId="0" applyFont="1" applyFill="1" applyBorder="1" applyAlignment="1">
      <alignment vertical="center" wrapText="1"/>
    </xf>
    <xf numFmtId="0" fontId="34" fillId="10" borderId="80" xfId="0" quotePrefix="1" applyFont="1" applyFill="1" applyBorder="1" applyAlignment="1">
      <alignment vertical="center" wrapText="1"/>
    </xf>
    <xf numFmtId="0" fontId="0" fillId="0" borderId="79" xfId="0" applyBorder="1"/>
    <xf numFmtId="0" fontId="15" fillId="7" borderId="81" xfId="0" applyFont="1" applyFill="1" applyBorder="1" applyAlignment="1">
      <alignment horizontal="center" vertical="center" wrapText="1"/>
    </xf>
    <xf numFmtId="44" fontId="16" fillId="13" borderId="82" xfId="0" applyNumberFormat="1" applyFont="1" applyFill="1" applyBorder="1" applyAlignment="1">
      <alignment horizontal="center" wrapText="1"/>
    </xf>
    <xf numFmtId="0" fontId="18" fillId="7" borderId="80" xfId="0" applyFont="1" applyFill="1" applyBorder="1" applyAlignment="1">
      <alignment horizontal="center"/>
    </xf>
    <xf numFmtId="0" fontId="2" fillId="23" borderId="79" xfId="0" applyFont="1" applyFill="1" applyBorder="1"/>
    <xf numFmtId="0" fontId="2" fillId="23" borderId="0" xfId="0" applyFont="1" applyFill="1"/>
    <xf numFmtId="164" fontId="2" fillId="23" borderId="82" xfId="0" applyNumberFormat="1" applyFont="1" applyFill="1" applyBorder="1"/>
    <xf numFmtId="0" fontId="1" fillId="0" borderId="79" xfId="0" applyFont="1" applyBorder="1"/>
    <xf numFmtId="2" fontId="1" fillId="10" borderId="82" xfId="2" applyNumberFormat="1" applyFont="1" applyFill="1" applyBorder="1" applyProtection="1">
      <protection locked="0"/>
    </xf>
    <xf numFmtId="164" fontId="1" fillId="0" borderId="82" xfId="0" applyNumberFormat="1" applyFont="1" applyBorder="1"/>
    <xf numFmtId="0" fontId="1" fillId="8" borderId="79" xfId="0" applyFont="1" applyFill="1" applyBorder="1"/>
    <xf numFmtId="0" fontId="1" fillId="8" borderId="0" xfId="0" applyFont="1" applyFill="1"/>
    <xf numFmtId="0" fontId="1" fillId="8" borderId="82" xfId="0" applyFont="1" applyFill="1" applyBorder="1"/>
    <xf numFmtId="0" fontId="0" fillId="14" borderId="79" xfId="0" applyFill="1" applyBorder="1"/>
    <xf numFmtId="0" fontId="0" fillId="14" borderId="0" xfId="0" applyFill="1"/>
    <xf numFmtId="164" fontId="1" fillId="8" borderId="82" xfId="0" applyNumberFormat="1" applyFont="1" applyFill="1" applyBorder="1"/>
    <xf numFmtId="44" fontId="21" fillId="15" borderId="84" xfId="0" applyNumberFormat="1" applyFont="1" applyFill="1" applyBorder="1"/>
    <xf numFmtId="0" fontId="1" fillId="0" borderId="86" xfId="0" applyFont="1" applyBorder="1" applyAlignment="1">
      <alignment horizontal="right"/>
    </xf>
    <xf numFmtId="0" fontId="1" fillId="0" borderId="79" xfId="0" applyFont="1" applyBorder="1" applyAlignment="1">
      <alignment horizontal="right"/>
    </xf>
    <xf numFmtId="0" fontId="23" fillId="26" borderId="86" xfId="0" applyFont="1" applyFill="1" applyBorder="1" applyAlignment="1">
      <alignment horizontal="left"/>
    </xf>
    <xf numFmtId="0" fontId="14" fillId="26" borderId="89" xfId="0" applyFont="1" applyFill="1" applyBorder="1"/>
    <xf numFmtId="0" fontId="1" fillId="10" borderId="79" xfId="0" applyFont="1" applyFill="1" applyBorder="1" applyAlignment="1">
      <alignment horizontal="left"/>
    </xf>
    <xf numFmtId="0" fontId="1" fillId="10" borderId="0" xfId="0" applyFont="1" applyFill="1" applyAlignment="1">
      <alignment horizontal="left"/>
    </xf>
    <xf numFmtId="0" fontId="0" fillId="10" borderId="80" xfId="0" applyFill="1" applyBorder="1"/>
    <xf numFmtId="0" fontId="1" fillId="12" borderId="79" xfId="0" applyFont="1" applyFill="1" applyBorder="1" applyAlignment="1">
      <alignment horizontal="left"/>
    </xf>
    <xf numFmtId="0" fontId="1" fillId="12" borderId="0" xfId="0" applyFont="1" applyFill="1" applyAlignment="1">
      <alignment horizontal="left"/>
    </xf>
    <xf numFmtId="0" fontId="0" fillId="12" borderId="80" xfId="0" applyFill="1" applyBorder="1"/>
    <xf numFmtId="0" fontId="23" fillId="27" borderId="90" xfId="0" applyFont="1" applyFill="1" applyBorder="1"/>
    <xf numFmtId="0" fontId="23" fillId="27" borderId="91" xfId="0" applyFont="1" applyFill="1" applyBorder="1"/>
    <xf numFmtId="0" fontId="14" fillId="27" borderId="92" xfId="0" applyFont="1" applyFill="1" applyBorder="1"/>
    <xf numFmtId="164" fontId="40" fillId="5" borderId="27" xfId="0" applyNumberFormat="1" applyFont="1" applyFill="1" applyBorder="1" applyAlignment="1" applyProtection="1">
      <alignment horizontal="center" vertical="center"/>
      <protection locked="0"/>
    </xf>
    <xf numFmtId="164" fontId="40" fillId="5" borderId="24" xfId="0" applyNumberFormat="1" applyFont="1" applyFill="1" applyBorder="1" applyAlignment="1" applyProtection="1">
      <alignment horizontal="center" vertical="center"/>
      <protection locked="0"/>
    </xf>
    <xf numFmtId="0" fontId="16" fillId="10" borderId="76" xfId="0" applyFont="1" applyFill="1" applyBorder="1" applyAlignment="1">
      <alignment vertical="top" wrapText="1"/>
    </xf>
    <xf numFmtId="0" fontId="45" fillId="10" borderId="79" xfId="0" applyFont="1" applyFill="1" applyBorder="1" applyAlignment="1">
      <alignment vertical="top"/>
    </xf>
    <xf numFmtId="0" fontId="45" fillId="10" borderId="0" xfId="0" applyFont="1" applyFill="1" applyAlignment="1">
      <alignment vertical="top"/>
    </xf>
    <xf numFmtId="0" fontId="45" fillId="10" borderId="0" xfId="0" quotePrefix="1" applyFont="1" applyFill="1" applyAlignment="1">
      <alignment vertical="top" wrapText="1"/>
    </xf>
    <xf numFmtId="44" fontId="6" fillId="14" borderId="61" xfId="0" applyNumberFormat="1" applyFont="1" applyFill="1" applyBorder="1"/>
    <xf numFmtId="44" fontId="6" fillId="16" borderId="61" xfId="0" applyNumberFormat="1" applyFont="1" applyFill="1" applyBorder="1"/>
    <xf numFmtId="44" fontId="8" fillId="8" borderId="65" xfId="0" applyNumberFormat="1" applyFont="1" applyFill="1" applyBorder="1"/>
    <xf numFmtId="44" fontId="9" fillId="9" borderId="60" xfId="0" applyNumberFormat="1" applyFont="1" applyFill="1" applyBorder="1" applyAlignment="1">
      <alignment vertical="center"/>
    </xf>
    <xf numFmtId="44" fontId="9" fillId="9" borderId="60" xfId="0" applyNumberFormat="1" applyFont="1" applyFill="1" applyBorder="1"/>
    <xf numFmtId="0" fontId="28" fillId="0" borderId="20" xfId="0" applyFont="1" applyBorder="1" applyAlignment="1">
      <alignment horizontal="left" vertical="top" wrapText="1"/>
    </xf>
    <xf numFmtId="0" fontId="28" fillId="0" borderId="67" xfId="0" applyFont="1" applyBorder="1" applyAlignment="1">
      <alignment horizontal="left" vertical="top" wrapText="1"/>
    </xf>
    <xf numFmtId="0" fontId="28" fillId="0" borderId="74" xfId="0" applyFont="1" applyBorder="1" applyAlignment="1">
      <alignment horizontal="left" vertical="top" wrapText="1"/>
    </xf>
    <xf numFmtId="0" fontId="28" fillId="0" borderId="75" xfId="0" applyFont="1" applyBorder="1" applyAlignment="1">
      <alignment horizontal="left" vertical="top" wrapText="1"/>
    </xf>
    <xf numFmtId="0" fontId="3" fillId="9" borderId="55"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56" xfId="0" applyFont="1" applyFill="1" applyBorder="1" applyAlignment="1">
      <alignment horizontal="center" vertical="center" wrapText="1"/>
    </xf>
    <xf numFmtId="0" fontId="26" fillId="0" borderId="53" xfId="0" applyFont="1" applyBorder="1" applyAlignment="1">
      <alignment horizontal="left" vertical="top" wrapText="1"/>
    </xf>
    <xf numFmtId="0" fontId="26" fillId="0" borderId="5" xfId="0" applyFont="1" applyBorder="1" applyAlignment="1">
      <alignment horizontal="left" vertical="top" wrapText="1"/>
    </xf>
    <xf numFmtId="0" fontId="26" fillId="0" borderId="54" xfId="0" applyFont="1" applyBorder="1" applyAlignment="1">
      <alignment horizontal="left" vertical="top" wrapText="1"/>
    </xf>
    <xf numFmtId="0" fontId="28" fillId="0" borderId="18" xfId="0" applyFont="1" applyBorder="1" applyAlignment="1">
      <alignment horizontal="left" vertical="top" wrapText="1"/>
    </xf>
    <xf numFmtId="0" fontId="28" fillId="0" borderId="70" xfId="0" applyFont="1" applyBorder="1" applyAlignment="1">
      <alignment horizontal="left" vertical="top" wrapText="1"/>
    </xf>
    <xf numFmtId="14" fontId="43" fillId="0" borderId="16" xfId="0" applyNumberFormat="1" applyFont="1" applyBorder="1" applyAlignment="1" applyProtection="1">
      <alignment horizontal="center"/>
      <protection locked="0"/>
    </xf>
    <xf numFmtId="0" fontId="43" fillId="0" borderId="16" xfId="0" applyFont="1" applyBorder="1" applyAlignment="1" applyProtection="1">
      <alignment horizontal="center"/>
      <protection locked="0"/>
    </xf>
    <xf numFmtId="0" fontId="43" fillId="0" borderId="67"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0" borderId="65" xfId="0" applyFont="1" applyBorder="1" applyAlignment="1" applyProtection="1">
      <alignment horizontal="center"/>
      <protection locked="0"/>
    </xf>
    <xf numFmtId="0" fontId="43" fillId="0" borderId="15" xfId="0" applyFont="1" applyBorder="1" applyAlignment="1" applyProtection="1">
      <alignment horizontal="center"/>
      <protection locked="0"/>
    </xf>
    <xf numFmtId="0" fontId="43" fillId="0" borderId="66" xfId="0" applyFont="1" applyBorder="1" applyAlignment="1" applyProtection="1">
      <alignment horizontal="center"/>
      <protection locked="0"/>
    </xf>
    <xf numFmtId="0" fontId="4" fillId="8" borderId="6" xfId="0" applyFont="1" applyFill="1" applyBorder="1" applyAlignment="1">
      <alignment horizontal="center" vertical="center"/>
    </xf>
    <xf numFmtId="0" fontId="4" fillId="8" borderId="7" xfId="0" applyFont="1" applyFill="1" applyBorder="1" applyAlignment="1">
      <alignment horizontal="center" vertical="center"/>
    </xf>
    <xf numFmtId="0" fontId="3" fillId="9" borderId="55" xfId="0" applyFont="1" applyFill="1" applyBorder="1" applyAlignment="1">
      <alignment horizontal="center" wrapText="1"/>
    </xf>
    <xf numFmtId="0" fontId="3" fillId="9" borderId="7" xfId="0" applyFont="1" applyFill="1" applyBorder="1" applyAlignment="1">
      <alignment horizontal="center" wrapText="1"/>
    </xf>
    <xf numFmtId="0" fontId="3" fillId="9" borderId="56" xfId="0" applyFont="1" applyFill="1" applyBorder="1" applyAlignment="1">
      <alignment horizontal="center" wrapText="1"/>
    </xf>
    <xf numFmtId="0" fontId="4" fillId="20" borderId="6" xfId="0" applyFont="1" applyFill="1" applyBorder="1" applyAlignment="1">
      <alignment horizontal="center" vertical="center"/>
    </xf>
    <xf numFmtId="0" fontId="4" fillId="20" borderId="7" xfId="0" applyFont="1" applyFill="1" applyBorder="1" applyAlignment="1">
      <alignment horizontal="center" vertical="center"/>
    </xf>
    <xf numFmtId="0" fontId="34" fillId="10" borderId="48" xfId="0" applyFont="1" applyFill="1" applyBorder="1" applyAlignment="1">
      <alignment horizontal="left" vertical="top" wrapText="1"/>
    </xf>
    <xf numFmtId="0" fontId="34" fillId="10" borderId="49" xfId="0" applyFont="1" applyFill="1" applyBorder="1" applyAlignment="1">
      <alignment horizontal="left" vertical="top" wrapText="1"/>
    </xf>
    <xf numFmtId="0" fontId="34" fillId="10" borderId="51" xfId="0" applyFont="1" applyFill="1" applyBorder="1" applyAlignment="1">
      <alignment horizontal="left" vertical="center"/>
    </xf>
    <xf numFmtId="0" fontId="34" fillId="10" borderId="0" xfId="0" applyFont="1" applyFill="1" applyAlignment="1">
      <alignment horizontal="left" vertical="center"/>
    </xf>
    <xf numFmtId="0" fontId="34" fillId="10" borderId="51" xfId="0" applyFont="1" applyFill="1" applyBorder="1" applyAlignment="1">
      <alignment horizontal="left" vertical="center" wrapText="1"/>
    </xf>
    <xf numFmtId="0" fontId="34" fillId="10" borderId="0" xfId="0" applyFont="1" applyFill="1" applyAlignment="1">
      <alignment horizontal="left" vertical="center" wrapText="1"/>
    </xf>
    <xf numFmtId="0" fontId="44" fillId="12" borderId="5" xfId="0" applyFont="1" applyFill="1" applyBorder="1" applyAlignment="1" applyProtection="1">
      <alignment horizontal="center"/>
      <protection locked="0"/>
    </xf>
    <xf numFmtId="0" fontId="44" fillId="12" borderId="54" xfId="0" applyFont="1" applyFill="1" applyBorder="1" applyAlignment="1" applyProtection="1">
      <alignment horizontal="center"/>
      <protection locked="0"/>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18" fillId="25" borderId="55" xfId="0" applyFont="1" applyFill="1" applyBorder="1" applyAlignment="1">
      <alignment horizontal="center" vertical="center" wrapText="1"/>
    </xf>
    <xf numFmtId="0" fontId="18" fillId="25" borderId="7" xfId="0" applyFont="1" applyFill="1" applyBorder="1" applyAlignment="1">
      <alignment horizontal="center" vertical="center"/>
    </xf>
    <xf numFmtId="0" fontId="18" fillId="25" borderId="56" xfId="0" applyFont="1" applyFill="1" applyBorder="1" applyAlignment="1">
      <alignment horizontal="center" vertical="center"/>
    </xf>
    <xf numFmtId="0" fontId="37" fillId="10" borderId="55" xfId="0" applyFont="1" applyFill="1" applyBorder="1" applyAlignment="1">
      <alignment horizontal="center" wrapText="1"/>
    </xf>
    <xf numFmtId="0" fontId="37" fillId="10" borderId="7" xfId="0" applyFont="1" applyFill="1" applyBorder="1" applyAlignment="1">
      <alignment horizontal="center" wrapText="1"/>
    </xf>
    <xf numFmtId="0" fontId="37" fillId="10" borderId="56" xfId="0" applyFont="1" applyFill="1" applyBorder="1" applyAlignment="1">
      <alignment horizontal="center" wrapText="1"/>
    </xf>
    <xf numFmtId="0" fontId="34" fillId="10" borderId="51" xfId="0" applyFont="1" applyFill="1" applyBorder="1" applyAlignment="1">
      <alignment horizontal="left" vertical="top" wrapText="1"/>
    </xf>
    <xf numFmtId="0" fontId="34" fillId="10" borderId="0" xfId="0" applyFont="1" applyFill="1" applyAlignment="1">
      <alignment horizontal="left" vertical="top" wrapText="1"/>
    </xf>
    <xf numFmtId="0" fontId="3" fillId="9" borderId="83" xfId="0" applyFont="1" applyFill="1" applyBorder="1" applyAlignment="1">
      <alignment horizontal="center" vertical="center" wrapText="1"/>
    </xf>
    <xf numFmtId="0" fontId="3" fillId="9" borderId="85" xfId="0" applyFont="1" applyFill="1" applyBorder="1" applyAlignment="1">
      <alignment horizontal="center" vertical="center" wrapText="1"/>
    </xf>
    <xf numFmtId="0" fontId="22" fillId="0" borderId="83" xfId="0" applyFont="1" applyBorder="1" applyAlignment="1">
      <alignment horizontal="left" vertical="center" wrapText="1"/>
    </xf>
    <xf numFmtId="0" fontId="22" fillId="0" borderId="7" xfId="0" applyFont="1" applyBorder="1" applyAlignment="1">
      <alignment horizontal="left" vertical="center" wrapText="1"/>
    </xf>
    <xf numFmtId="0" fontId="22" fillId="0" borderId="85" xfId="0" applyFont="1" applyBorder="1" applyAlignment="1">
      <alignment horizontal="left" vertical="center" wrapText="1"/>
    </xf>
    <xf numFmtId="0" fontId="0" fillId="0" borderId="79" xfId="0" applyBorder="1" applyAlignment="1">
      <alignment horizontal="center"/>
    </xf>
    <xf numFmtId="0" fontId="0" fillId="0" borderId="0" xfId="0" applyAlignment="1">
      <alignment horizontal="center"/>
    </xf>
    <xf numFmtId="0" fontId="0" fillId="0" borderId="80" xfId="0" applyBorder="1" applyAlignment="1">
      <alignment horizontal="center"/>
    </xf>
    <xf numFmtId="0" fontId="17" fillId="11" borderId="79" xfId="0" applyFont="1" applyFill="1" applyBorder="1" applyAlignment="1">
      <alignment horizontal="center" wrapText="1"/>
    </xf>
    <xf numFmtId="0" fontId="17" fillId="11" borderId="0" xfId="0" applyFont="1" applyFill="1" applyAlignment="1">
      <alignment horizontal="center" wrapText="1"/>
    </xf>
    <xf numFmtId="0" fontId="17" fillId="11" borderId="80" xfId="0" applyFont="1" applyFill="1" applyBorder="1" applyAlignment="1">
      <alignment horizontal="center" wrapText="1"/>
    </xf>
    <xf numFmtId="0" fontId="21" fillId="15" borderId="83" xfId="0" applyFont="1" applyFill="1" applyBorder="1" applyAlignment="1">
      <alignment horizontal="right"/>
    </xf>
    <xf numFmtId="0" fontId="21" fillId="15" borderId="14" xfId="0" applyFont="1" applyFill="1" applyBorder="1" applyAlignment="1">
      <alignment horizontal="right"/>
    </xf>
    <xf numFmtId="0" fontId="1" fillId="0" borderId="15" xfId="0" applyFont="1" applyBorder="1" applyAlignment="1" applyProtection="1">
      <alignment horizontal="center"/>
      <protection locked="0"/>
    </xf>
    <xf numFmtId="0" fontId="1" fillId="0" borderId="87" xfId="0" applyFont="1" applyBorder="1" applyAlignment="1" applyProtection="1">
      <alignment horizontal="center"/>
      <protection locked="0"/>
    </xf>
    <xf numFmtId="14" fontId="1" fillId="0" borderId="16" xfId="0" applyNumberFormat="1" applyFont="1" applyBorder="1" applyAlignment="1" applyProtection="1">
      <alignment horizontal="center"/>
      <protection locked="0"/>
    </xf>
    <xf numFmtId="0" fontId="1" fillId="0" borderId="88" xfId="0" applyFont="1" applyBorder="1" applyAlignment="1" applyProtection="1">
      <alignment horizontal="center"/>
      <protection locked="0"/>
    </xf>
    <xf numFmtId="0" fontId="2" fillId="28" borderId="1" xfId="0" applyFont="1" applyFill="1" applyBorder="1"/>
    <xf numFmtId="0" fontId="2" fillId="28" borderId="2" xfId="0" applyFont="1" applyFill="1" applyBorder="1"/>
    <xf numFmtId="0" fontId="2" fillId="28" borderId="58" xfId="0" applyFont="1" applyFill="1" applyBorder="1" applyAlignment="1">
      <alignment horizontal="center" wrapText="1"/>
    </xf>
    <xf numFmtId="0" fontId="6" fillId="29" borderId="3" xfId="0" applyFont="1" applyFill="1" applyBorder="1" applyAlignment="1">
      <alignment horizontal="center" vertical="center"/>
    </xf>
    <xf numFmtId="0" fontId="31" fillId="29" borderId="0" xfId="0" applyFont="1" applyFill="1"/>
    <xf numFmtId="0" fontId="6" fillId="29" borderId="52" xfId="0" applyFont="1" applyFill="1" applyBorder="1"/>
    <xf numFmtId="0" fontId="31" fillId="10" borderId="12" xfId="0" applyFont="1" applyFill="1" applyBorder="1" applyAlignment="1">
      <alignment horizontal="center" vertical="center"/>
    </xf>
    <xf numFmtId="0" fontId="31" fillId="10" borderId="13" xfId="0" applyFont="1" applyFill="1" applyBorder="1" applyAlignment="1">
      <alignment horizontal="left" vertical="center"/>
    </xf>
    <xf numFmtId="44" fontId="31" fillId="10" borderId="65" xfId="0" applyNumberFormat="1" applyFont="1" applyFill="1" applyBorder="1" applyAlignment="1">
      <alignment vertical="center"/>
    </xf>
    <xf numFmtId="0" fontId="4" fillId="10" borderId="6" xfId="0" applyFont="1" applyFill="1" applyBorder="1" applyAlignment="1">
      <alignment horizontal="center" vertical="center"/>
    </xf>
    <xf numFmtId="0" fontId="4" fillId="10" borderId="7" xfId="0" applyFont="1" applyFill="1" applyBorder="1" applyAlignment="1">
      <alignment horizontal="center" vertical="center"/>
    </xf>
    <xf numFmtId="44" fontId="4" fillId="10" borderId="52" xfId="0" applyNumberFormat="1" applyFont="1" applyFill="1" applyBorder="1"/>
    <xf numFmtId="0" fontId="2" fillId="26" borderId="1" xfId="0" applyFont="1" applyFill="1" applyBorder="1"/>
    <xf numFmtId="0" fontId="2" fillId="26" borderId="2" xfId="0" applyFont="1" applyFill="1" applyBorder="1"/>
    <xf numFmtId="0" fontId="2" fillId="26" borderId="58" xfId="0" applyFont="1" applyFill="1" applyBorder="1" applyAlignment="1">
      <alignment horizontal="center" wrapText="1"/>
    </xf>
    <xf numFmtId="0" fontId="6" fillId="30" borderId="3" xfId="0" applyFont="1" applyFill="1" applyBorder="1" applyAlignment="1">
      <alignment horizontal="center" vertical="center"/>
    </xf>
    <xf numFmtId="0" fontId="31" fillId="30" borderId="0" xfId="0" applyFont="1" applyFill="1"/>
    <xf numFmtId="0" fontId="6" fillId="30" borderId="52" xfId="0" applyFont="1" applyFill="1" applyBorder="1"/>
    <xf numFmtId="0" fontId="31" fillId="22" borderId="12" xfId="0" applyFont="1" applyFill="1" applyBorder="1" applyAlignment="1">
      <alignment horizontal="center" vertical="center"/>
    </xf>
    <xf numFmtId="0" fontId="31" fillId="22" borderId="13" xfId="0" applyFont="1" applyFill="1" applyBorder="1" applyAlignment="1">
      <alignment horizontal="left" vertical="center"/>
    </xf>
    <xf numFmtId="44" fontId="31" fillId="22" borderId="65" xfId="0" applyNumberFormat="1" applyFont="1" applyFill="1" applyBorder="1" applyAlignment="1">
      <alignment vertical="center"/>
    </xf>
    <xf numFmtId="0" fontId="4" fillId="22" borderId="6" xfId="0" applyFont="1" applyFill="1" applyBorder="1" applyAlignment="1">
      <alignment horizontal="center" vertical="center"/>
    </xf>
    <xf numFmtId="0" fontId="4" fillId="22" borderId="7" xfId="0" applyFont="1" applyFill="1" applyBorder="1" applyAlignment="1">
      <alignment horizontal="center" vertical="center"/>
    </xf>
    <xf numFmtId="44" fontId="4" fillId="22" borderId="52" xfId="0" applyNumberFormat="1" applyFont="1" applyFill="1" applyBorder="1"/>
    <xf numFmtId="0" fontId="2" fillId="31" borderId="1" xfId="0" applyFont="1" applyFill="1" applyBorder="1"/>
    <xf numFmtId="0" fontId="2" fillId="31" borderId="2" xfId="0" applyFont="1" applyFill="1" applyBorder="1"/>
    <xf numFmtId="0" fontId="2" fillId="31" borderId="58" xfId="0" applyFont="1" applyFill="1" applyBorder="1" applyAlignment="1">
      <alignment horizontal="center" wrapText="1"/>
    </xf>
    <xf numFmtId="0" fontId="6" fillId="32" borderId="3" xfId="0" applyFont="1" applyFill="1" applyBorder="1" applyAlignment="1">
      <alignment horizontal="center" vertical="center"/>
    </xf>
    <xf numFmtId="0" fontId="31" fillId="32" borderId="0" xfId="0" applyFont="1" applyFill="1"/>
    <xf numFmtId="0" fontId="6" fillId="32" borderId="52" xfId="0" applyFont="1" applyFill="1" applyBorder="1"/>
    <xf numFmtId="0" fontId="31" fillId="33" borderId="12" xfId="0" applyFont="1" applyFill="1" applyBorder="1" applyAlignment="1">
      <alignment horizontal="center" vertical="center"/>
    </xf>
    <xf numFmtId="0" fontId="31" fillId="33" borderId="13" xfId="0" applyFont="1" applyFill="1" applyBorder="1" applyAlignment="1">
      <alignment horizontal="left" vertical="center"/>
    </xf>
    <xf numFmtId="44" fontId="31" fillId="33" borderId="65" xfId="0" applyNumberFormat="1" applyFont="1" applyFill="1" applyBorder="1" applyAlignment="1">
      <alignment vertical="center"/>
    </xf>
    <xf numFmtId="0" fontId="4" fillId="33" borderId="6" xfId="0" applyFont="1" applyFill="1" applyBorder="1" applyAlignment="1">
      <alignment horizontal="center" vertical="center"/>
    </xf>
    <xf numFmtId="0" fontId="4" fillId="33" borderId="7" xfId="0" applyFont="1" applyFill="1" applyBorder="1" applyAlignment="1">
      <alignment horizontal="center" vertical="center"/>
    </xf>
    <xf numFmtId="44" fontId="4" fillId="33" borderId="52" xfId="0" applyNumberFormat="1" applyFont="1" applyFill="1" applyBorder="1"/>
    <xf numFmtId="0" fontId="2" fillId="21" borderId="58" xfId="0" applyFont="1" applyFill="1" applyBorder="1" applyAlignment="1">
      <alignment horizontal="center" wrapText="1"/>
    </xf>
    <xf numFmtId="0" fontId="6" fillId="34" borderId="3" xfId="0" applyFont="1" applyFill="1" applyBorder="1" applyAlignment="1">
      <alignment horizontal="center" vertical="center"/>
    </xf>
    <xf numFmtId="0" fontId="31" fillId="34" borderId="0" xfId="0" applyFont="1" applyFill="1"/>
    <xf numFmtId="0" fontId="6" fillId="34" borderId="52" xfId="0" applyFont="1" applyFill="1" applyBorder="1"/>
    <xf numFmtId="0" fontId="31" fillId="9" borderId="12" xfId="0" applyFont="1" applyFill="1" applyBorder="1" applyAlignment="1">
      <alignment horizontal="center" vertical="center"/>
    </xf>
    <xf numFmtId="0" fontId="31" fillId="9" borderId="13" xfId="0" applyFont="1" applyFill="1" applyBorder="1" applyAlignment="1">
      <alignment horizontal="left" vertical="center"/>
    </xf>
    <xf numFmtId="44" fontId="31" fillId="9" borderId="65" xfId="0" applyNumberFormat="1" applyFont="1" applyFill="1" applyBorder="1" applyAlignment="1">
      <alignment vertical="center"/>
    </xf>
    <xf numFmtId="0" fontId="4" fillId="9" borderId="6" xfId="0" applyFont="1" applyFill="1" applyBorder="1" applyAlignment="1">
      <alignment horizontal="center" vertical="center"/>
    </xf>
    <xf numFmtId="0" fontId="4" fillId="9" borderId="7" xfId="0" applyFont="1" applyFill="1" applyBorder="1" applyAlignment="1">
      <alignment horizontal="center" vertical="center"/>
    </xf>
    <xf numFmtId="44" fontId="4" fillId="9" borderId="52" xfId="0" applyNumberFormat="1" applyFont="1" applyFill="1" applyBorder="1"/>
    <xf numFmtId="0" fontId="2" fillId="24" borderId="1" xfId="0" applyFont="1" applyFill="1" applyBorder="1"/>
    <xf numFmtId="0" fontId="2" fillId="24" borderId="2" xfId="0" applyFont="1" applyFill="1" applyBorder="1"/>
    <xf numFmtId="0" fontId="2" fillId="24" borderId="58" xfId="0" applyFont="1" applyFill="1" applyBorder="1" applyAlignment="1">
      <alignment horizontal="center" wrapText="1"/>
    </xf>
    <xf numFmtId="0" fontId="6" fillId="35" borderId="3" xfId="0" applyFont="1" applyFill="1" applyBorder="1" applyAlignment="1">
      <alignment horizontal="center" vertical="center"/>
    </xf>
    <xf numFmtId="0" fontId="31" fillId="35" borderId="0" xfId="0" applyFont="1" applyFill="1"/>
    <xf numFmtId="0" fontId="6" fillId="35" borderId="52" xfId="0" applyFont="1" applyFill="1" applyBorder="1"/>
    <xf numFmtId="0" fontId="31" fillId="36" borderId="12" xfId="0" applyFont="1" applyFill="1" applyBorder="1" applyAlignment="1">
      <alignment horizontal="center" vertical="center"/>
    </xf>
    <xf numFmtId="0" fontId="31" fillId="36" borderId="13" xfId="0" applyFont="1" applyFill="1" applyBorder="1" applyAlignment="1">
      <alignment horizontal="left" vertical="center"/>
    </xf>
    <xf numFmtId="44" fontId="31" fillId="36" borderId="65" xfId="0" applyNumberFormat="1" applyFont="1" applyFill="1" applyBorder="1" applyAlignment="1">
      <alignment vertical="center"/>
    </xf>
    <xf numFmtId="0" fontId="4" fillId="36" borderId="6" xfId="0" applyFont="1" applyFill="1" applyBorder="1" applyAlignment="1">
      <alignment horizontal="center" vertical="center"/>
    </xf>
    <xf numFmtId="0" fontId="4" fillId="36" borderId="7" xfId="0" applyFont="1" applyFill="1" applyBorder="1" applyAlignment="1">
      <alignment horizontal="center" vertical="center"/>
    </xf>
    <xf numFmtId="44" fontId="4" fillId="36" borderId="52" xfId="0" applyNumberFormat="1" applyFont="1" applyFill="1" applyBorder="1"/>
    <xf numFmtId="0" fontId="2" fillId="37" borderId="1" xfId="0" applyFont="1" applyFill="1" applyBorder="1"/>
    <xf numFmtId="0" fontId="2" fillId="37" borderId="2" xfId="0" applyFont="1" applyFill="1" applyBorder="1"/>
    <xf numFmtId="0" fontId="2" fillId="37" borderId="58" xfId="0" applyFont="1" applyFill="1" applyBorder="1" applyAlignment="1">
      <alignment horizontal="center" wrapText="1"/>
    </xf>
    <xf numFmtId="0" fontId="6" fillId="38" borderId="3" xfId="0" applyFont="1" applyFill="1" applyBorder="1" applyAlignment="1">
      <alignment horizontal="center" vertical="center"/>
    </xf>
    <xf numFmtId="0" fontId="31" fillId="38" borderId="0" xfId="0" applyFont="1" applyFill="1"/>
    <xf numFmtId="0" fontId="6" fillId="38" borderId="52" xfId="0" applyFont="1" applyFill="1" applyBorder="1"/>
    <xf numFmtId="0" fontId="31" fillId="39" borderId="12" xfId="0" applyFont="1" applyFill="1" applyBorder="1" applyAlignment="1">
      <alignment horizontal="center" vertical="center"/>
    </xf>
    <xf numFmtId="0" fontId="31" fillId="39" borderId="13" xfId="0" applyFont="1" applyFill="1" applyBorder="1" applyAlignment="1">
      <alignment horizontal="left" vertical="center"/>
    </xf>
    <xf numFmtId="44" fontId="31" fillId="39" borderId="65" xfId="0" applyNumberFormat="1" applyFont="1" applyFill="1" applyBorder="1" applyAlignment="1">
      <alignment vertical="center"/>
    </xf>
    <xf numFmtId="0" fontId="4" fillId="39" borderId="6" xfId="0" applyFont="1" applyFill="1" applyBorder="1" applyAlignment="1">
      <alignment horizontal="center" vertical="center"/>
    </xf>
    <xf numFmtId="0" fontId="4" fillId="39" borderId="7" xfId="0" applyFont="1" applyFill="1" applyBorder="1" applyAlignment="1">
      <alignment horizontal="center" vertical="center"/>
    </xf>
    <xf numFmtId="44" fontId="4" fillId="39" borderId="52" xfId="0" applyNumberFormat="1" applyFont="1" applyFill="1" applyBorder="1"/>
    <xf numFmtId="0" fontId="46" fillId="0" borderId="57" xfId="0" applyFont="1" applyBorder="1" applyAlignment="1">
      <alignment horizontal="center" vertical="center" textRotation="90" wrapText="1"/>
    </xf>
    <xf numFmtId="0" fontId="46" fillId="0" borderId="59" xfId="0" applyFont="1" applyBorder="1" applyAlignment="1">
      <alignment horizontal="center" vertical="center" textRotation="90"/>
    </xf>
    <xf numFmtId="0" fontId="46" fillId="0" borderId="63" xfId="0" applyFont="1" applyBorder="1" applyAlignment="1">
      <alignment horizontal="center" vertical="center" textRotation="90"/>
    </xf>
    <xf numFmtId="0" fontId="47" fillId="0" borderId="64" xfId="0" applyFont="1" applyBorder="1" applyAlignment="1">
      <alignment horizontal="center" vertical="center" textRotation="90" wrapText="1"/>
    </xf>
    <xf numFmtId="0" fontId="48" fillId="0" borderId="64" xfId="0" applyFont="1" applyBorder="1" applyAlignment="1">
      <alignment horizontal="center" vertical="center" textRotation="90" wrapText="1"/>
    </xf>
    <xf numFmtId="0" fontId="49" fillId="0" borderId="64" xfId="0" applyFont="1" applyBorder="1" applyAlignment="1">
      <alignment horizontal="center" vertical="center" textRotation="90" wrapText="1"/>
    </xf>
    <xf numFmtId="0" fontId="50" fillId="0" borderId="64" xfId="0" applyFont="1" applyBorder="1" applyAlignment="1">
      <alignment horizontal="center" vertical="center" textRotation="90" wrapText="1"/>
    </xf>
    <xf numFmtId="0" fontId="51" fillId="0" borderId="64" xfId="0" applyFont="1" applyBorder="1" applyAlignment="1">
      <alignment horizontal="center" vertical="center" textRotation="90" wrapText="1"/>
    </xf>
    <xf numFmtId="0" fontId="52" fillId="0" borderId="64" xfId="0" applyFont="1" applyBorder="1" applyAlignment="1">
      <alignment horizontal="center" vertical="center" textRotation="90" wrapText="1"/>
    </xf>
    <xf numFmtId="0" fontId="53" fillId="0" borderId="64" xfId="0" applyFont="1" applyBorder="1" applyAlignment="1">
      <alignment horizontal="center" vertical="center" textRotation="90" wrapText="1"/>
    </xf>
    <xf numFmtId="0" fontId="54" fillId="0" borderId="64" xfId="0" applyFont="1" applyBorder="1" applyAlignment="1">
      <alignment horizontal="center" vertical="center" textRotation="90" wrapText="1"/>
    </xf>
    <xf numFmtId="0" fontId="28" fillId="6" borderId="39" xfId="0" applyFont="1" applyFill="1" applyBorder="1" applyAlignment="1">
      <alignment horizontal="center" vertical="center" wrapText="1"/>
    </xf>
    <xf numFmtId="0" fontId="1" fillId="6" borderId="40" xfId="0" applyFont="1" applyFill="1" applyBorder="1" applyAlignment="1">
      <alignment horizontal="center" vertical="center" wrapText="1"/>
    </xf>
    <xf numFmtId="0" fontId="1" fillId="6" borderId="41" xfId="0" applyFont="1" applyFill="1" applyBorder="1" applyAlignment="1">
      <alignment horizontal="center" vertical="center" wrapText="1"/>
    </xf>
    <xf numFmtId="0" fontId="28" fillId="40" borderId="99" xfId="0" applyFont="1" applyFill="1" applyBorder="1" applyAlignment="1">
      <alignment horizontal="center" vertical="center" wrapText="1"/>
    </xf>
    <xf numFmtId="0" fontId="1" fillId="40" borderId="100" xfId="0" applyFont="1" applyFill="1" applyBorder="1" applyAlignment="1">
      <alignment horizontal="center" vertical="center" wrapText="1"/>
    </xf>
    <xf numFmtId="0" fontId="1" fillId="40" borderId="101" xfId="0" applyFont="1" applyFill="1" applyBorder="1" applyAlignment="1">
      <alignment horizontal="center" vertical="center" wrapText="1"/>
    </xf>
    <xf numFmtId="0" fontId="28" fillId="34" borderId="105" xfId="0" applyFont="1" applyFill="1" applyBorder="1" applyAlignment="1">
      <alignment horizontal="center" vertical="center" wrapText="1"/>
    </xf>
    <xf numFmtId="0" fontId="1" fillId="34" borderId="106" xfId="0" applyFont="1" applyFill="1" applyBorder="1" applyAlignment="1">
      <alignment horizontal="center" vertical="center" wrapText="1"/>
    </xf>
    <xf numFmtId="0" fontId="1" fillId="34" borderId="107" xfId="0" applyFont="1" applyFill="1" applyBorder="1" applyAlignment="1">
      <alignment horizontal="center" vertical="center" wrapText="1"/>
    </xf>
    <xf numFmtId="0" fontId="28" fillId="41" borderId="111" xfId="0" applyFont="1" applyFill="1" applyBorder="1" applyAlignment="1">
      <alignment horizontal="center" vertical="center" wrapText="1"/>
    </xf>
    <xf numFmtId="0" fontId="1" fillId="41" borderId="112" xfId="0" applyFont="1" applyFill="1" applyBorder="1" applyAlignment="1">
      <alignment horizontal="center" vertical="center" wrapText="1"/>
    </xf>
    <xf numFmtId="0" fontId="1" fillId="41" borderId="113" xfId="0" applyFont="1" applyFill="1" applyBorder="1" applyAlignment="1">
      <alignment horizontal="center" vertical="center" wrapText="1"/>
    </xf>
    <xf numFmtId="0" fontId="28" fillId="30" borderId="117" xfId="0" applyFont="1" applyFill="1" applyBorder="1" applyAlignment="1">
      <alignment horizontal="center" vertical="center" wrapText="1"/>
    </xf>
    <xf numFmtId="0" fontId="1" fillId="30" borderId="118" xfId="0" applyFont="1" applyFill="1" applyBorder="1" applyAlignment="1">
      <alignment horizontal="center" vertical="center" wrapText="1"/>
    </xf>
    <xf numFmtId="0" fontId="1" fillId="30" borderId="119" xfId="0" applyFont="1" applyFill="1" applyBorder="1" applyAlignment="1">
      <alignment horizontal="center" vertical="center" wrapText="1"/>
    </xf>
    <xf numFmtId="0" fontId="28" fillId="29" borderId="123" xfId="0" applyFont="1" applyFill="1" applyBorder="1" applyAlignment="1">
      <alignment horizontal="center" vertical="center" wrapText="1"/>
    </xf>
    <xf numFmtId="0" fontId="1" fillId="29" borderId="124" xfId="0" applyFont="1" applyFill="1" applyBorder="1" applyAlignment="1">
      <alignment horizontal="center" vertical="center" wrapText="1"/>
    </xf>
    <xf numFmtId="0" fontId="1" fillId="29" borderId="125" xfId="0" applyFont="1" applyFill="1" applyBorder="1" applyAlignment="1">
      <alignment horizontal="center" vertical="center" wrapText="1"/>
    </xf>
    <xf numFmtId="0" fontId="56" fillId="0" borderId="37" xfId="0" applyFont="1" applyBorder="1" applyAlignment="1">
      <alignment horizontal="center" vertical="center"/>
    </xf>
    <xf numFmtId="0" fontId="56" fillId="0" borderId="37" xfId="0" applyFont="1" applyBorder="1" applyAlignment="1">
      <alignment vertical="center" wrapText="1"/>
    </xf>
    <xf numFmtId="0" fontId="56" fillId="0" borderId="127" xfId="0" applyFont="1" applyBorder="1" applyAlignment="1">
      <alignment horizontal="center" vertical="center"/>
    </xf>
    <xf numFmtId="0" fontId="56" fillId="0" borderId="127" xfId="0" applyFont="1" applyBorder="1" applyAlignment="1">
      <alignment vertical="center" wrapText="1"/>
    </xf>
    <xf numFmtId="0" fontId="56" fillId="0" borderId="121" xfId="0" applyFont="1" applyBorder="1" applyAlignment="1">
      <alignment horizontal="center" vertical="center"/>
    </xf>
    <xf numFmtId="0" fontId="56" fillId="0" borderId="121" xfId="0" applyFont="1" applyBorder="1" applyAlignment="1">
      <alignment horizontal="left" vertical="center" wrapText="1"/>
    </xf>
    <xf numFmtId="0" fontId="56" fillId="0" borderId="115" xfId="0" applyFont="1" applyBorder="1" applyAlignment="1">
      <alignment horizontal="center" vertical="center"/>
    </xf>
    <xf numFmtId="0" fontId="56" fillId="0" borderId="115" xfId="0" applyFont="1" applyBorder="1" applyAlignment="1">
      <alignment horizontal="left" vertical="center" wrapText="1"/>
    </xf>
    <xf numFmtId="0" fontId="56" fillId="0" borderId="109" xfId="0" applyFont="1" applyBorder="1" applyAlignment="1">
      <alignment horizontal="center" vertical="center"/>
    </xf>
    <xf numFmtId="0" fontId="56" fillId="0" borderId="109" xfId="0" applyFont="1" applyBorder="1" applyAlignment="1">
      <alignment vertical="center" wrapText="1"/>
    </xf>
    <xf numFmtId="0" fontId="56" fillId="0" borderId="103" xfId="0" applyFont="1" applyBorder="1" applyAlignment="1">
      <alignment horizontal="center" vertical="center"/>
    </xf>
    <xf numFmtId="0" fontId="56" fillId="0" borderId="103" xfId="0" applyFont="1" applyBorder="1" applyAlignment="1">
      <alignment vertical="center" wrapText="1"/>
    </xf>
    <xf numFmtId="0" fontId="39" fillId="24" borderId="135" xfId="0" applyFont="1" applyFill="1" applyBorder="1" applyAlignment="1">
      <alignment horizontal="left" wrapText="1"/>
    </xf>
    <xf numFmtId="0" fontId="39" fillId="24" borderId="136" xfId="0" applyFont="1" applyFill="1" applyBorder="1" applyAlignment="1">
      <alignment horizontal="left" wrapText="1"/>
    </xf>
    <xf numFmtId="0" fontId="39" fillId="24" borderId="136" xfId="0" applyFont="1" applyFill="1" applyBorder="1" applyAlignment="1">
      <alignment horizontal="center" wrapText="1"/>
    </xf>
    <xf numFmtId="164" fontId="39" fillId="24" borderId="136" xfId="0" applyNumberFormat="1" applyFont="1" applyFill="1" applyBorder="1" applyAlignment="1">
      <alignment horizontal="center" wrapText="1"/>
    </xf>
    <xf numFmtId="164" fontId="39" fillId="24" borderId="137" xfId="0" applyNumberFormat="1" applyFont="1" applyFill="1" applyBorder="1" applyAlignment="1">
      <alignment horizontal="center" wrapText="1"/>
    </xf>
    <xf numFmtId="0" fontId="19" fillId="24" borderId="138" xfId="0" applyFont="1" applyFill="1" applyBorder="1" applyAlignment="1">
      <alignment horizontal="center" vertical="center"/>
    </xf>
    <xf numFmtId="0" fontId="19" fillId="24" borderId="139" xfId="0" applyFont="1" applyFill="1" applyBorder="1" applyAlignment="1">
      <alignment horizontal="right" vertical="center"/>
    </xf>
    <xf numFmtId="44" fontId="57" fillId="0" borderId="140" xfId="0" applyNumberFormat="1" applyFont="1" applyBorder="1" applyAlignment="1">
      <alignment horizontal="center" vertical="center"/>
    </xf>
    <xf numFmtId="0" fontId="56" fillId="0" borderId="102" xfId="0" applyFont="1" applyBorder="1" applyAlignment="1">
      <alignment horizontal="center" vertical="center"/>
    </xf>
    <xf numFmtId="164" fontId="56" fillId="0" borderId="104" xfId="0" applyNumberFormat="1" applyFont="1" applyBorder="1" applyAlignment="1">
      <alignment vertical="center"/>
    </xf>
    <xf numFmtId="0" fontId="39" fillId="21" borderId="141" xfId="0" applyFont="1" applyFill="1" applyBorder="1" applyAlignment="1">
      <alignment horizontal="left" wrapText="1"/>
    </xf>
    <xf numFmtId="0" fontId="39" fillId="21" borderId="142" xfId="0" applyFont="1" applyFill="1" applyBorder="1" applyAlignment="1">
      <alignment horizontal="left" wrapText="1"/>
    </xf>
    <xf numFmtId="0" fontId="39" fillId="21" borderId="142" xfId="0" applyFont="1" applyFill="1" applyBorder="1" applyAlignment="1">
      <alignment horizontal="center" wrapText="1"/>
    </xf>
    <xf numFmtId="164" fontId="39" fillId="21" borderId="142" xfId="0" applyNumberFormat="1" applyFont="1" applyFill="1" applyBorder="1" applyAlignment="1">
      <alignment horizontal="center" wrapText="1"/>
    </xf>
    <xf numFmtId="164" fontId="39" fillId="21" borderId="143" xfId="0" applyNumberFormat="1" applyFont="1" applyFill="1" applyBorder="1" applyAlignment="1">
      <alignment horizontal="center" wrapText="1"/>
    </xf>
    <xf numFmtId="0" fontId="19" fillId="21" borderId="144" xfId="0" applyFont="1" applyFill="1" applyBorder="1" applyAlignment="1">
      <alignment horizontal="center" vertical="center"/>
    </xf>
    <xf numFmtId="0" fontId="19" fillId="21" borderId="145" xfId="0" applyFont="1" applyFill="1" applyBorder="1" applyAlignment="1">
      <alignment horizontal="right" vertical="center"/>
    </xf>
    <xf numFmtId="44" fontId="59" fillId="0" borderId="146" xfId="0" applyNumberFormat="1" applyFont="1" applyBorder="1" applyAlignment="1">
      <alignment horizontal="center" vertical="center"/>
    </xf>
    <xf numFmtId="0" fontId="56" fillId="0" borderId="108" xfId="0" applyFont="1" applyBorder="1" applyAlignment="1">
      <alignment horizontal="center" vertical="center"/>
    </xf>
    <xf numFmtId="164" fontId="56" fillId="0" borderId="110" xfId="0" applyNumberFormat="1" applyFont="1" applyBorder="1" applyAlignment="1">
      <alignment horizontal="right" vertical="center"/>
    </xf>
    <xf numFmtId="0" fontId="39" fillId="31" borderId="147" xfId="0" applyFont="1" applyFill="1" applyBorder="1" applyAlignment="1">
      <alignment horizontal="left" wrapText="1"/>
    </xf>
    <xf numFmtId="0" fontId="39" fillId="31" borderId="148" xfId="0" applyFont="1" applyFill="1" applyBorder="1" applyAlignment="1">
      <alignment horizontal="left" wrapText="1"/>
    </xf>
    <xf numFmtId="0" fontId="39" fillId="31" borderId="148" xfId="0" applyFont="1" applyFill="1" applyBorder="1" applyAlignment="1">
      <alignment horizontal="center" wrapText="1"/>
    </xf>
    <xf numFmtId="164" fontId="39" fillId="31" borderId="148" xfId="0" applyNumberFormat="1" applyFont="1" applyFill="1" applyBorder="1" applyAlignment="1">
      <alignment horizontal="center" wrapText="1"/>
    </xf>
    <xf numFmtId="164" fontId="39" fillId="31" borderId="149" xfId="0" applyNumberFormat="1" applyFont="1" applyFill="1" applyBorder="1" applyAlignment="1">
      <alignment horizontal="center" wrapText="1"/>
    </xf>
    <xf numFmtId="0" fontId="19" fillId="31" borderId="150" xfId="0" applyFont="1" applyFill="1" applyBorder="1" applyAlignment="1">
      <alignment horizontal="center" vertical="center"/>
    </xf>
    <xf numFmtId="0" fontId="19" fillId="31" borderId="151" xfId="0" applyFont="1" applyFill="1" applyBorder="1" applyAlignment="1">
      <alignment horizontal="right" vertical="center"/>
    </xf>
    <xf numFmtId="44" fontId="60" fillId="0" borderId="152" xfId="0" applyNumberFormat="1" applyFont="1" applyBorder="1" applyAlignment="1">
      <alignment horizontal="center" vertical="center"/>
    </xf>
    <xf numFmtId="0" fontId="56" fillId="0" borderId="114" xfId="0" applyFont="1" applyBorder="1" applyAlignment="1">
      <alignment horizontal="center" vertical="center"/>
    </xf>
    <xf numFmtId="164" fontId="56" fillId="0" borderId="116" xfId="0" applyNumberFormat="1" applyFont="1" applyBorder="1" applyAlignment="1">
      <alignment vertical="center"/>
    </xf>
    <xf numFmtId="0" fontId="39" fillId="26" borderId="153" xfId="0" applyFont="1" applyFill="1" applyBorder="1" applyAlignment="1">
      <alignment horizontal="left" wrapText="1"/>
    </xf>
    <xf numFmtId="0" fontId="39" fillId="26" borderId="154" xfId="0" applyFont="1" applyFill="1" applyBorder="1" applyAlignment="1">
      <alignment horizontal="left" wrapText="1"/>
    </xf>
    <xf numFmtId="0" fontId="39" fillId="26" borderId="154" xfId="0" applyFont="1" applyFill="1" applyBorder="1" applyAlignment="1">
      <alignment horizontal="center" wrapText="1"/>
    </xf>
    <xf numFmtId="164" fontId="39" fillId="26" borderId="154" xfId="0" applyNumberFormat="1" applyFont="1" applyFill="1" applyBorder="1" applyAlignment="1">
      <alignment horizontal="center" wrapText="1"/>
    </xf>
    <xf numFmtId="164" fontId="39" fillId="26" borderId="155" xfId="0" applyNumberFormat="1" applyFont="1" applyFill="1" applyBorder="1" applyAlignment="1">
      <alignment horizontal="center" wrapText="1"/>
    </xf>
    <xf numFmtId="0" fontId="19" fillId="26" borderId="156" xfId="0" applyFont="1" applyFill="1" applyBorder="1" applyAlignment="1">
      <alignment horizontal="center" vertical="center"/>
    </xf>
    <xf numFmtId="0" fontId="19" fillId="26" borderId="157" xfId="0" applyFont="1" applyFill="1" applyBorder="1" applyAlignment="1">
      <alignment horizontal="right" vertical="center"/>
    </xf>
    <xf numFmtId="44" fontId="61" fillId="0" borderId="158" xfId="0" applyNumberFormat="1" applyFont="1" applyBorder="1" applyAlignment="1">
      <alignment horizontal="center" vertical="center"/>
    </xf>
    <xf numFmtId="0" fontId="56" fillId="0" borderId="120" xfId="0" applyFont="1" applyBorder="1" applyAlignment="1">
      <alignment horizontal="center" vertical="center"/>
    </xf>
    <xf numFmtId="164" fontId="56" fillId="0" borderId="122" xfId="0" applyNumberFormat="1" applyFont="1" applyBorder="1" applyAlignment="1">
      <alignment vertical="center"/>
    </xf>
    <xf numFmtId="0" fontId="39" fillId="28" borderId="159" xfId="0" applyFont="1" applyFill="1" applyBorder="1" applyAlignment="1">
      <alignment horizontal="left" wrapText="1"/>
    </xf>
    <xf numFmtId="0" fontId="39" fillId="28" borderId="160" xfId="0" applyFont="1" applyFill="1" applyBorder="1" applyAlignment="1">
      <alignment horizontal="left" wrapText="1"/>
    </xf>
    <xf numFmtId="0" fontId="39" fillId="28" borderId="160" xfId="0" applyFont="1" applyFill="1" applyBorder="1" applyAlignment="1">
      <alignment horizontal="center" wrapText="1"/>
    </xf>
    <xf numFmtId="164" fontId="39" fillId="28" borderId="160" xfId="0" applyNumberFormat="1" applyFont="1" applyFill="1" applyBorder="1" applyAlignment="1">
      <alignment horizontal="center" wrapText="1"/>
    </xf>
    <xf numFmtId="164" fontId="39" fillId="28" borderId="161" xfId="0" applyNumberFormat="1" applyFont="1" applyFill="1" applyBorder="1" applyAlignment="1">
      <alignment horizontal="center" wrapText="1"/>
    </xf>
    <xf numFmtId="0" fontId="19" fillId="28" borderId="162" xfId="0" applyFont="1" applyFill="1" applyBorder="1" applyAlignment="1">
      <alignment horizontal="center" vertical="center"/>
    </xf>
    <xf numFmtId="0" fontId="19" fillId="28" borderId="163" xfId="0" applyFont="1" applyFill="1" applyBorder="1" applyAlignment="1">
      <alignment horizontal="right" vertical="center"/>
    </xf>
    <xf numFmtId="44" fontId="21" fillId="0" borderId="164" xfId="0" applyNumberFormat="1" applyFont="1" applyBorder="1" applyAlignment="1">
      <alignment horizontal="center" vertical="center"/>
    </xf>
    <xf numFmtId="0" fontId="56" fillId="0" borderId="126" xfId="0" applyFont="1" applyBorder="1" applyAlignment="1">
      <alignment horizontal="center" vertical="center"/>
    </xf>
    <xf numFmtId="164" fontId="56" fillId="0" borderId="128" xfId="0" applyNumberFormat="1" applyFont="1" applyBorder="1" applyAlignment="1">
      <alignment vertical="center"/>
    </xf>
    <xf numFmtId="0" fontId="39" fillId="3" borderId="171" xfId="0" applyFont="1" applyFill="1" applyBorder="1" applyAlignment="1">
      <alignment horizontal="left" wrapText="1"/>
    </xf>
    <xf numFmtId="0" fontId="39" fillId="3" borderId="172" xfId="0" applyFont="1" applyFill="1" applyBorder="1" applyAlignment="1">
      <alignment horizontal="left" wrapText="1"/>
    </xf>
    <xf numFmtId="0" fontId="39" fillId="3" borderId="172" xfId="0" applyFont="1" applyFill="1" applyBorder="1" applyAlignment="1">
      <alignment horizontal="center" wrapText="1"/>
    </xf>
    <xf numFmtId="164" fontId="39" fillId="3" borderId="172" xfId="0" applyNumberFormat="1" applyFont="1" applyFill="1" applyBorder="1" applyAlignment="1">
      <alignment horizontal="center" wrapText="1"/>
    </xf>
    <xf numFmtId="164" fontId="39" fillId="3" borderId="173" xfId="0" applyNumberFormat="1" applyFont="1" applyFill="1" applyBorder="1" applyAlignment="1">
      <alignment horizontal="center" wrapText="1"/>
    </xf>
    <xf numFmtId="0" fontId="19" fillId="3" borderId="174" xfId="0" applyFont="1" applyFill="1" applyBorder="1" applyAlignment="1">
      <alignment horizontal="center" vertical="center"/>
    </xf>
    <xf numFmtId="0" fontId="19" fillId="3" borderId="175" xfId="0" applyFont="1" applyFill="1" applyBorder="1" applyAlignment="1">
      <alignment horizontal="right" vertical="center"/>
    </xf>
    <xf numFmtId="44" fontId="21" fillId="0" borderId="176" xfId="0" applyNumberFormat="1" applyFont="1" applyBorder="1" applyAlignment="1">
      <alignment horizontal="center" vertical="center"/>
    </xf>
    <xf numFmtId="0" fontId="56" fillId="0" borderId="36" xfId="0" applyFont="1" applyBorder="1" applyAlignment="1">
      <alignment horizontal="center" vertical="center"/>
    </xf>
    <xf numFmtId="164" fontId="56" fillId="0" borderId="38" xfId="0" applyNumberFormat="1" applyFont="1" applyBorder="1" applyAlignment="1">
      <alignment vertical="center"/>
    </xf>
    <xf numFmtId="0" fontId="28" fillId="38" borderId="93" xfId="0" applyFont="1" applyFill="1" applyBorder="1" applyAlignment="1" applyProtection="1">
      <alignment horizontal="center" vertical="center" wrapText="1"/>
    </xf>
    <xf numFmtId="0" fontId="1" fillId="38" borderId="94" xfId="0" applyFont="1" applyFill="1" applyBorder="1" applyAlignment="1" applyProtection="1">
      <alignment horizontal="center" vertical="center" wrapText="1"/>
    </xf>
    <xf numFmtId="0" fontId="1" fillId="38" borderId="95" xfId="0" applyFont="1" applyFill="1" applyBorder="1" applyAlignment="1" applyProtection="1">
      <alignment horizontal="center" vertical="center" wrapText="1"/>
    </xf>
    <xf numFmtId="0" fontId="62" fillId="37" borderId="129" xfId="0" applyFont="1" applyFill="1" applyBorder="1" applyAlignment="1" applyProtection="1">
      <alignment horizontal="left" wrapText="1"/>
    </xf>
    <xf numFmtId="0" fontId="62" fillId="37" borderId="130" xfId="0" applyFont="1" applyFill="1" applyBorder="1" applyAlignment="1" applyProtection="1">
      <alignment horizontal="left" wrapText="1"/>
    </xf>
    <xf numFmtId="0" fontId="62" fillId="37" borderId="130" xfId="0" applyFont="1" applyFill="1" applyBorder="1" applyAlignment="1" applyProtection="1">
      <alignment horizontal="center" wrapText="1"/>
    </xf>
    <xf numFmtId="164" fontId="62" fillId="37" borderId="130" xfId="0" applyNumberFormat="1" applyFont="1" applyFill="1" applyBorder="1" applyAlignment="1" applyProtection="1">
      <alignment horizontal="center" wrapText="1"/>
    </xf>
    <xf numFmtId="164" fontId="62" fillId="37" borderId="131" xfId="0" applyNumberFormat="1" applyFont="1" applyFill="1" applyBorder="1" applyAlignment="1" applyProtection="1">
      <alignment horizontal="center" wrapText="1"/>
    </xf>
    <xf numFmtId="0" fontId="56" fillId="0" borderId="96" xfId="0" applyFont="1" applyBorder="1" applyAlignment="1" applyProtection="1">
      <alignment horizontal="center" vertical="center"/>
    </xf>
    <xf numFmtId="0" fontId="56" fillId="0" borderId="97" xfId="0" applyFont="1" applyBorder="1" applyAlignment="1" applyProtection="1">
      <alignment horizontal="center" vertical="center"/>
    </xf>
    <xf numFmtId="0" fontId="56" fillId="0" borderId="97" xfId="0" applyFont="1" applyBorder="1" applyAlignment="1" applyProtection="1">
      <alignment horizontal="left" vertical="center" wrapText="1"/>
    </xf>
    <xf numFmtId="164" fontId="56" fillId="0" borderId="98" xfId="0" applyNumberFormat="1" applyFont="1" applyBorder="1" applyAlignment="1" applyProtection="1">
      <alignment vertical="center"/>
    </xf>
    <xf numFmtId="0" fontId="19" fillId="37" borderId="132" xfId="0" applyFont="1" applyFill="1" applyBorder="1" applyAlignment="1" applyProtection="1">
      <alignment horizontal="center" vertical="center"/>
    </xf>
    <xf numFmtId="0" fontId="19" fillId="37" borderId="133" xfId="0" applyFont="1" applyFill="1" applyBorder="1" applyAlignment="1" applyProtection="1">
      <alignment horizontal="right" vertical="center"/>
    </xf>
    <xf numFmtId="44" fontId="58" fillId="0" borderId="134" xfId="0" applyNumberFormat="1" applyFont="1" applyBorder="1" applyAlignment="1" applyProtection="1">
      <alignment horizontal="center" vertical="center"/>
    </xf>
    <xf numFmtId="164" fontId="56" fillId="39" borderId="97" xfId="0" applyNumberFormat="1" applyFont="1" applyFill="1" applyBorder="1" applyAlignment="1" applyProtection="1">
      <alignment horizontal="center" vertical="center"/>
      <protection locked="0"/>
    </xf>
    <xf numFmtId="164" fontId="56" fillId="36" borderId="103" xfId="0" applyNumberFormat="1" applyFont="1" applyFill="1" applyBorder="1" applyAlignment="1" applyProtection="1">
      <alignment horizontal="center" vertical="center"/>
      <protection locked="0"/>
    </xf>
    <xf numFmtId="164" fontId="56" fillId="9" borderId="109" xfId="0" applyNumberFormat="1" applyFont="1" applyFill="1" applyBorder="1" applyAlignment="1" applyProtection="1">
      <alignment horizontal="center" vertical="center"/>
      <protection locked="0"/>
    </xf>
    <xf numFmtId="164" fontId="56" fillId="33" borderId="115" xfId="0" applyNumberFormat="1" applyFont="1" applyFill="1" applyBorder="1" applyAlignment="1" applyProtection="1">
      <alignment horizontal="center" vertical="center"/>
      <protection locked="0"/>
    </xf>
    <xf numFmtId="164" fontId="56" fillId="22" borderId="121" xfId="0" applyNumberFormat="1" applyFont="1" applyFill="1" applyBorder="1" applyAlignment="1" applyProtection="1">
      <alignment horizontal="center" vertical="center"/>
      <protection locked="0"/>
    </xf>
    <xf numFmtId="164" fontId="56" fillId="10" borderId="127" xfId="0" applyNumberFormat="1" applyFont="1" applyFill="1" applyBorder="1" applyAlignment="1" applyProtection="1">
      <alignment horizontal="center" vertical="center"/>
      <protection locked="0"/>
    </xf>
    <xf numFmtId="0" fontId="28" fillId="19" borderId="45" xfId="0" applyFont="1" applyFill="1" applyBorder="1" applyAlignment="1" applyProtection="1">
      <alignment horizontal="center" vertical="center" wrapText="1"/>
    </xf>
    <xf numFmtId="0" fontId="1" fillId="19" borderId="46" xfId="0" applyFont="1" applyFill="1" applyBorder="1" applyAlignment="1" applyProtection="1">
      <alignment horizontal="center" vertical="center" wrapText="1"/>
    </xf>
    <xf numFmtId="0" fontId="1" fillId="19" borderId="47" xfId="0" applyFont="1" applyFill="1" applyBorder="1" applyAlignment="1" applyProtection="1">
      <alignment horizontal="center" vertical="center" wrapText="1"/>
    </xf>
    <xf numFmtId="0" fontId="39" fillId="7" borderId="165" xfId="0" applyFont="1" applyFill="1" applyBorder="1" applyAlignment="1" applyProtection="1">
      <alignment horizontal="left" wrapText="1"/>
    </xf>
    <xf numFmtId="0" fontId="39" fillId="7" borderId="166" xfId="0" applyFont="1" applyFill="1" applyBorder="1" applyAlignment="1" applyProtection="1">
      <alignment horizontal="left" wrapText="1"/>
    </xf>
    <xf numFmtId="0" fontId="39" fillId="7" borderId="166" xfId="0" applyFont="1" applyFill="1" applyBorder="1" applyAlignment="1" applyProtection="1">
      <alignment horizontal="center" wrapText="1"/>
    </xf>
    <xf numFmtId="164" fontId="39" fillId="7" borderId="166" xfId="0" applyNumberFormat="1" applyFont="1" applyFill="1" applyBorder="1" applyAlignment="1" applyProtection="1">
      <alignment horizontal="center" wrapText="1"/>
    </xf>
    <xf numFmtId="164" fontId="39" fillId="7" borderId="167" xfId="0" applyNumberFormat="1" applyFont="1" applyFill="1" applyBorder="1" applyAlignment="1" applyProtection="1">
      <alignment horizontal="center" wrapText="1"/>
    </xf>
    <xf numFmtId="0" fontId="56" fillId="0" borderId="42" xfId="0" applyFont="1" applyBorder="1" applyAlignment="1" applyProtection="1">
      <alignment horizontal="center" vertical="center"/>
    </xf>
    <xf numFmtId="0" fontId="56" fillId="0" borderId="43" xfId="0" applyFont="1" applyBorder="1" applyAlignment="1" applyProtection="1">
      <alignment horizontal="center" vertical="center"/>
    </xf>
    <xf numFmtId="0" fontId="56" fillId="0" borderId="43" xfId="0" applyFont="1" applyBorder="1" applyAlignment="1" applyProtection="1">
      <alignment vertical="center" wrapText="1"/>
    </xf>
    <xf numFmtId="164" fontId="56" fillId="0" borderId="44" xfId="0" applyNumberFormat="1" applyFont="1" applyBorder="1" applyAlignment="1" applyProtection="1">
      <alignment vertical="center"/>
    </xf>
    <xf numFmtId="0" fontId="19" fillId="7" borderId="168" xfId="0" applyFont="1" applyFill="1" applyBorder="1" applyAlignment="1" applyProtection="1">
      <alignment horizontal="center" vertical="center"/>
    </xf>
    <xf numFmtId="0" fontId="19" fillId="7" borderId="169" xfId="0" applyFont="1" applyFill="1" applyBorder="1" applyAlignment="1" applyProtection="1">
      <alignment horizontal="right" vertical="center"/>
    </xf>
    <xf numFmtId="44" fontId="42" fillId="0" borderId="170" xfId="0" applyNumberFormat="1" applyFont="1" applyBorder="1" applyAlignment="1" applyProtection="1">
      <alignment horizontal="center" vertical="center"/>
    </xf>
    <xf numFmtId="164" fontId="56" fillId="20" borderId="43" xfId="0" applyNumberFormat="1" applyFont="1" applyFill="1" applyBorder="1" applyAlignment="1" applyProtection="1">
      <alignment horizontal="center" vertical="center"/>
      <protection locked="0"/>
    </xf>
    <xf numFmtId="164" fontId="56" fillId="8" borderId="37" xfId="0" applyNumberFormat="1" applyFont="1" applyFill="1" applyBorder="1" applyAlignment="1" applyProtection="1">
      <alignment horizontal="center" vertical="center"/>
      <protection locked="0"/>
    </xf>
    <xf numFmtId="0" fontId="28" fillId="17" borderId="21" xfId="0" applyFont="1" applyFill="1" applyBorder="1" applyAlignment="1" applyProtection="1">
      <alignment horizontal="center" vertical="center" wrapText="1"/>
    </xf>
    <xf numFmtId="0" fontId="1" fillId="17" borderId="22" xfId="0" applyFont="1" applyFill="1" applyBorder="1" applyAlignment="1" applyProtection="1">
      <alignment horizontal="center" vertical="center" wrapText="1"/>
    </xf>
    <xf numFmtId="0" fontId="1" fillId="17" borderId="29" xfId="0" applyFont="1" applyFill="1" applyBorder="1" applyAlignment="1" applyProtection="1">
      <alignment horizontal="center" vertical="center" wrapText="1"/>
    </xf>
    <xf numFmtId="0" fontId="39" fillId="2" borderId="30" xfId="0" applyFont="1" applyFill="1" applyBorder="1" applyAlignment="1" applyProtection="1">
      <alignment horizontal="left" wrapText="1"/>
    </xf>
    <xf numFmtId="0" fontId="39" fillId="2" borderId="31" xfId="0" applyFont="1" applyFill="1" applyBorder="1" applyAlignment="1" applyProtection="1">
      <alignment horizontal="left" wrapText="1"/>
    </xf>
    <xf numFmtId="0" fontId="39" fillId="2" borderId="31" xfId="0" applyFont="1" applyFill="1" applyBorder="1" applyAlignment="1" applyProtection="1">
      <alignment horizontal="center" wrapText="1"/>
    </xf>
    <xf numFmtId="164" fontId="39" fillId="2" borderId="31" xfId="0" applyNumberFormat="1" applyFont="1" applyFill="1" applyBorder="1" applyAlignment="1" applyProtection="1">
      <alignment horizontal="center" wrapText="1"/>
    </xf>
    <xf numFmtId="164" fontId="39" fillId="2" borderId="32" xfId="0" applyNumberFormat="1" applyFont="1" applyFill="1" applyBorder="1" applyAlignment="1" applyProtection="1">
      <alignment horizontal="center" wrapText="1"/>
    </xf>
    <xf numFmtId="0" fontId="40" fillId="0" borderId="23" xfId="0" applyFont="1" applyBorder="1" applyAlignment="1" applyProtection="1">
      <alignment horizontal="center" vertical="center"/>
    </xf>
    <xf numFmtId="0" fontId="40" fillId="0" borderId="24" xfId="0" applyFont="1" applyBorder="1" applyAlignment="1" applyProtection="1">
      <alignment horizontal="center" vertical="center"/>
    </xf>
    <xf numFmtId="0" fontId="40" fillId="0" borderId="24" xfId="0" applyFont="1" applyBorder="1" applyAlignment="1" applyProtection="1">
      <alignment horizontal="left" vertical="center" wrapText="1"/>
    </xf>
    <xf numFmtId="8" fontId="40" fillId="0" borderId="25" xfId="0" applyNumberFormat="1" applyFont="1" applyBorder="1" applyAlignment="1" applyProtection="1">
      <alignment horizontal="right" vertical="center"/>
    </xf>
    <xf numFmtId="0" fontId="40" fillId="0" borderId="26" xfId="0" applyFont="1" applyBorder="1" applyAlignment="1" applyProtection="1">
      <alignment horizontal="center" vertical="center"/>
    </xf>
    <xf numFmtId="0" fontId="40" fillId="0" borderId="27" xfId="0" applyFont="1" applyBorder="1" applyAlignment="1" applyProtection="1">
      <alignment horizontal="center" vertical="center"/>
    </xf>
    <xf numFmtId="0" fontId="40" fillId="0" borderId="27" xfId="0" applyFont="1" applyBorder="1" applyAlignment="1" applyProtection="1">
      <alignment horizontal="left" vertical="center" wrapText="1"/>
    </xf>
    <xf numFmtId="8" fontId="40" fillId="0" borderId="28" xfId="0" applyNumberFormat="1" applyFont="1" applyBorder="1" applyAlignment="1" applyProtection="1">
      <alignment horizontal="right" vertical="center"/>
    </xf>
    <xf numFmtId="0" fontId="19" fillId="2" borderId="33" xfId="0" applyFont="1" applyFill="1" applyBorder="1" applyAlignment="1" applyProtection="1">
      <alignment horizontal="center" vertical="center"/>
    </xf>
    <xf numFmtId="0" fontId="19" fillId="2" borderId="34" xfId="0" applyFont="1" applyFill="1" applyBorder="1" applyAlignment="1" applyProtection="1">
      <alignment horizontal="right" vertical="center"/>
    </xf>
    <xf numFmtId="44" fontId="41" fillId="0" borderId="35" xfId="0" applyNumberFormat="1" applyFont="1" applyBorder="1" applyAlignment="1" applyProtection="1">
      <alignment horizontal="center" vertical="center"/>
    </xf>
    <xf numFmtId="0" fontId="34" fillId="10" borderId="50" xfId="0" applyFont="1" applyFill="1" applyBorder="1" applyAlignment="1">
      <alignment horizontal="left" vertical="top" wrapText="1"/>
    </xf>
    <xf numFmtId="0" fontId="16" fillId="10" borderId="77" xfId="0" applyFont="1" applyFill="1" applyBorder="1" applyAlignment="1">
      <alignment horizontal="left" vertical="top" wrapText="1"/>
    </xf>
    <xf numFmtId="0" fontId="16" fillId="10" borderId="78" xfId="0" applyFont="1" applyFill="1" applyBorder="1" applyAlignment="1">
      <alignment horizontal="left" vertical="top" wrapText="1"/>
    </xf>
  </cellXfs>
  <cellStyles count="7">
    <cellStyle name="Normal" xfId="0" builtinId="0"/>
    <cellStyle name="Normal 2" xfId="1" xr:uid="{00000000-0005-0000-0000-000001000000}"/>
    <cellStyle name="Normal 3" xfId="5" xr:uid="{8166FC30-B863-4B3B-A58F-F7B9A6B2C1B6}"/>
    <cellStyle name="Normal 5" xfId="6" xr:uid="{DBA30AA7-C290-42D7-8771-4937F3BEED30}"/>
    <cellStyle name="Normal 5 2 2" xfId="3" xr:uid="{933CCF73-A968-4520-B8D7-2E9B7A5F8719}"/>
    <cellStyle name="Normal 5 3" xfId="4" xr:uid="{7AF4DFAA-5DCD-446C-924C-8CD46B2DACB3}"/>
    <cellStyle name="Percent" xfId="2" builtinId="5"/>
  </cellStyles>
  <dxfs count="0"/>
  <tableStyles count="0" defaultTableStyle="TableStyleMedium2" defaultPivotStyle="PivotStyleLight16"/>
  <colors>
    <mruColors>
      <color rgb="FFFFF2C9"/>
      <color rgb="FFFFE48F"/>
      <color rgb="FFFFFFCC"/>
      <color rgb="FFFFFF99"/>
      <color rgb="FFFCD5B4"/>
      <color rgb="FFB7DEE8"/>
      <color rgb="FFC5D9F1"/>
      <color rgb="FFCCC0DA"/>
      <color rgb="FFF2DCDB"/>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657225</xdr:colOff>
          <xdr:row>12</xdr:row>
          <xdr:rowOff>276225</xdr:rowOff>
        </xdr:from>
        <xdr:to>
          <xdr:col>3</xdr:col>
          <xdr:colOff>962025</xdr:colOff>
          <xdr:row>14</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19</xdr:row>
          <xdr:rowOff>295275</xdr:rowOff>
        </xdr:from>
        <xdr:to>
          <xdr:col>3</xdr:col>
          <xdr:colOff>981075</xdr:colOff>
          <xdr:row>21</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27</xdr:row>
          <xdr:rowOff>0</xdr:rowOff>
        </xdr:from>
        <xdr:to>
          <xdr:col>3</xdr:col>
          <xdr:colOff>990600</xdr:colOff>
          <xdr:row>27</xdr:row>
          <xdr:rowOff>200025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3</xdr:col>
          <xdr:colOff>685800</xdr:colOff>
          <xdr:row>34</xdr:row>
          <xdr:rowOff>0</xdr:rowOff>
        </xdr:from>
        <xdr:ext cx="304800" cy="200025"/>
        <xdr:sp macro="" textlink="">
          <xdr:nvSpPr>
            <xdr:cNvPr id="1032" name="Check Box 8" hidden="1">
              <a:extLst>
                <a:ext uri="{63B3BB69-23CF-44E3-9099-C40C66FF867C}">
                  <a14:compatExt spid="_x0000_s1032"/>
                </a:ext>
                <a:ext uri="{FF2B5EF4-FFF2-40B4-BE49-F238E27FC236}">
                  <a16:creationId xmlns:a16="http://schemas.microsoft.com/office/drawing/2014/main" id="{D225770C-DF24-4573-A07A-D64027FE0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685800</xdr:colOff>
          <xdr:row>41</xdr:row>
          <xdr:rowOff>0</xdr:rowOff>
        </xdr:from>
        <xdr:ext cx="304800" cy="200025"/>
        <xdr:sp macro="" textlink="">
          <xdr:nvSpPr>
            <xdr:cNvPr id="1033" name="Check Box 9" hidden="1">
              <a:extLst>
                <a:ext uri="{63B3BB69-23CF-44E3-9099-C40C66FF867C}">
                  <a14:compatExt spid="_x0000_s1033"/>
                </a:ext>
                <a:ext uri="{FF2B5EF4-FFF2-40B4-BE49-F238E27FC236}">
                  <a16:creationId xmlns:a16="http://schemas.microsoft.com/office/drawing/2014/main" id="{3D5B81F0-1421-4922-A41E-B77A00480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685800</xdr:colOff>
          <xdr:row>48</xdr:row>
          <xdr:rowOff>0</xdr:rowOff>
        </xdr:from>
        <xdr:ext cx="304800" cy="200025"/>
        <xdr:sp macro="" textlink="">
          <xdr:nvSpPr>
            <xdr:cNvPr id="1034" name="Check Box 10" hidden="1">
              <a:extLst>
                <a:ext uri="{63B3BB69-23CF-44E3-9099-C40C66FF867C}">
                  <a14:compatExt spid="_x0000_s1034"/>
                </a:ext>
                <a:ext uri="{FF2B5EF4-FFF2-40B4-BE49-F238E27FC236}">
                  <a16:creationId xmlns:a16="http://schemas.microsoft.com/office/drawing/2014/main" id="{80469A42-6162-45D1-B8EA-A3844CCBB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685800</xdr:colOff>
          <xdr:row>55</xdr:row>
          <xdr:rowOff>0</xdr:rowOff>
        </xdr:from>
        <xdr:ext cx="304800" cy="200025"/>
        <xdr:sp macro="" textlink="">
          <xdr:nvSpPr>
            <xdr:cNvPr id="1035" name="Check Box 11" hidden="1">
              <a:extLst>
                <a:ext uri="{63B3BB69-23CF-44E3-9099-C40C66FF867C}">
                  <a14:compatExt spid="_x0000_s1035"/>
                </a:ext>
                <a:ext uri="{FF2B5EF4-FFF2-40B4-BE49-F238E27FC236}">
                  <a16:creationId xmlns:a16="http://schemas.microsoft.com/office/drawing/2014/main" id="{6216398D-4008-4CCA-82BD-2663287B62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685800</xdr:colOff>
          <xdr:row>62</xdr:row>
          <xdr:rowOff>0</xdr:rowOff>
        </xdr:from>
        <xdr:ext cx="304800" cy="200025"/>
        <xdr:sp macro="" textlink="">
          <xdr:nvSpPr>
            <xdr:cNvPr id="1036" name="Check Box 12" hidden="1">
              <a:extLst>
                <a:ext uri="{63B3BB69-23CF-44E3-9099-C40C66FF867C}">
                  <a14:compatExt spid="_x0000_s1036"/>
                </a:ext>
                <a:ext uri="{FF2B5EF4-FFF2-40B4-BE49-F238E27FC236}">
                  <a16:creationId xmlns:a16="http://schemas.microsoft.com/office/drawing/2014/main" id="{2DC97D47-0D06-4C69-B14B-50AD30F864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685800</xdr:colOff>
          <xdr:row>69</xdr:row>
          <xdr:rowOff>0</xdr:rowOff>
        </xdr:from>
        <xdr:ext cx="304800" cy="200025"/>
        <xdr:sp macro="" textlink="">
          <xdr:nvSpPr>
            <xdr:cNvPr id="1037" name="Check Box 13" hidden="1">
              <a:extLst>
                <a:ext uri="{63B3BB69-23CF-44E3-9099-C40C66FF867C}">
                  <a14:compatExt spid="_x0000_s1037"/>
                </a:ext>
                <a:ext uri="{FF2B5EF4-FFF2-40B4-BE49-F238E27FC236}">
                  <a16:creationId xmlns:a16="http://schemas.microsoft.com/office/drawing/2014/main" id="{55D459A1-BCC4-4E31-A27C-CDE245E6A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Q:\Chicago%20Department%20of%20Transportation\Alleys\Group%201\Construction\IFB\FM_PBC_JLB_Alleys_C1607_MasterBidForm_20240318_DRAFT_Unprotected.xlsx" TargetMode="External"/><Relationship Id="rId1" Type="http://schemas.openxmlformats.org/officeDocument/2006/relationships/externalLinkPath" Target="/Chicago%20Department%20of%20Transportation/Alleys/Package%201/Construction/IFB/FM_PBC_JLB_Alleys_C1607_MasterBidForm_20240318_DRAFT_Unprotected.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Q:\Chicago%20Department%20of%20Transportation\Alleys\Group%201\Construction\IFB\PBC%20Alley%20Reconstruction%20SP%20Package%201%20No%20Unit%20Prices.xlsx" TargetMode="External"/><Relationship Id="rId1" Type="http://schemas.openxmlformats.org/officeDocument/2006/relationships/externalLinkPath" Target="/Chicago%20Department%20of%20Transportation/Alleys/Package%201/Construction/IFB/PBC%20Alley%20Reconstruction%20SP%20Package%201%20No%20Unit%20Pric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hedule of Prices"/>
      <sheetName val="BidFormMASTER All Alleys"/>
      <sheetName val="Award Criteria Figure"/>
    </sheetNames>
    <sheetDataSet>
      <sheetData sheetId="0"/>
      <sheetData sheetId="1">
        <row r="16">
          <cell r="D16">
            <v>525000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2356A_21-CP#14"/>
      <sheetName val="22356B_22-CP#19"/>
      <sheetName val="22356C_21-CP#39"/>
      <sheetName val="22356D_22-CP#24"/>
      <sheetName val="22-M#6 Send Rev Plans"/>
      <sheetName val="22356F_22-M#17"/>
      <sheetName val="22356G_22-T#2"/>
      <sheetName val="Original Items"/>
      <sheetName val="Original Items Condensed"/>
    </sheetNames>
    <sheetDataSet>
      <sheetData sheetId="0"/>
      <sheetData sheetId="1"/>
      <sheetData sheetId="2"/>
      <sheetData sheetId="3"/>
      <sheetData sheetId="4"/>
      <sheetData sheetId="5"/>
      <sheetData sheetId="6"/>
      <sheetData sheetId="7"/>
      <sheetData sheetId="8">
        <row r="8">
          <cell r="C8" t="str">
            <v>Code Number</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87"/>
  <sheetViews>
    <sheetView showGridLines="0" tabSelected="1" view="pageBreakPreview" zoomScaleNormal="100" zoomScaleSheetLayoutView="100" zoomScalePageLayoutView="85" workbookViewId="0">
      <selection activeCell="C5" sqref="C5:D5"/>
    </sheetView>
  </sheetViews>
  <sheetFormatPr defaultRowHeight="16.5" x14ac:dyDescent="0.3"/>
  <cols>
    <col min="1" max="1" width="12" style="1" customWidth="1"/>
    <col min="2" max="2" width="12.5703125" style="1" customWidth="1"/>
    <col min="3" max="3" width="99.28515625" style="1" customWidth="1"/>
    <col min="4" max="4" width="22.42578125" style="1" customWidth="1"/>
    <col min="5" max="16384" width="9.140625" style="1"/>
  </cols>
  <sheetData>
    <row r="1" spans="1:4" ht="24" customHeight="1" x14ac:dyDescent="0.3">
      <c r="A1" s="146" t="s">
        <v>10</v>
      </c>
      <c r="B1" s="147"/>
      <c r="C1" s="147" t="s">
        <v>112</v>
      </c>
      <c r="D1" s="409"/>
    </row>
    <row r="2" spans="1:4" ht="24" customHeight="1" x14ac:dyDescent="0.3">
      <c r="A2" s="162" t="s">
        <v>87</v>
      </c>
      <c r="B2" s="163"/>
      <c r="C2" s="44" t="s">
        <v>109</v>
      </c>
      <c r="D2" s="46"/>
    </row>
    <row r="3" spans="1:4" ht="24" customHeight="1" x14ac:dyDescent="0.3">
      <c r="A3" s="148" t="s">
        <v>11</v>
      </c>
      <c r="B3" s="149"/>
      <c r="C3" s="38" t="s">
        <v>111</v>
      </c>
      <c r="D3" s="46"/>
    </row>
    <row r="4" spans="1:4" s="4" customFormat="1" ht="24" customHeight="1" x14ac:dyDescent="0.35">
      <c r="A4" s="150" t="s">
        <v>88</v>
      </c>
      <c r="B4" s="151"/>
      <c r="C4" s="39" t="s">
        <v>110</v>
      </c>
      <c r="D4" s="46"/>
    </row>
    <row r="5" spans="1:4" s="4" customFormat="1" ht="37.5" customHeight="1" thickBot="1" x14ac:dyDescent="0.4">
      <c r="A5" s="47" t="s">
        <v>6</v>
      </c>
      <c r="B5" s="40"/>
      <c r="C5" s="152"/>
      <c r="D5" s="153"/>
    </row>
    <row r="6" spans="1:4" s="4" customFormat="1" ht="34.5" customHeight="1" thickBot="1" x14ac:dyDescent="0.4">
      <c r="A6" s="156" t="s">
        <v>85</v>
      </c>
      <c r="B6" s="157"/>
      <c r="C6" s="157"/>
      <c r="D6" s="158"/>
    </row>
    <row r="7" spans="1:4" s="4" customFormat="1" ht="56.25" customHeight="1" thickBot="1" x14ac:dyDescent="0.4">
      <c r="A7" s="159" t="s">
        <v>195</v>
      </c>
      <c r="B7" s="160"/>
      <c r="C7" s="160"/>
      <c r="D7" s="161"/>
    </row>
    <row r="8" spans="1:4" ht="20.100000000000001" customHeight="1" x14ac:dyDescent="0.3">
      <c r="A8" s="251" t="s">
        <v>100</v>
      </c>
      <c r="B8" s="5" t="s">
        <v>1</v>
      </c>
      <c r="C8" s="6" t="s">
        <v>2</v>
      </c>
      <c r="D8" s="48" t="s">
        <v>9</v>
      </c>
    </row>
    <row r="9" spans="1:4" ht="24" customHeight="1" x14ac:dyDescent="0.3">
      <c r="A9" s="252"/>
      <c r="B9" s="7"/>
      <c r="C9" s="34" t="s">
        <v>91</v>
      </c>
      <c r="D9" s="49"/>
    </row>
    <row r="10" spans="1:4" ht="24" customHeight="1" x14ac:dyDescent="0.3">
      <c r="A10" s="252"/>
      <c r="B10" s="18">
        <v>1</v>
      </c>
      <c r="C10" s="19" t="s">
        <v>3</v>
      </c>
      <c r="D10" s="118">
        <f>SUM('22163A Moody'!G70)</f>
        <v>0</v>
      </c>
    </row>
    <row r="11" spans="1:4" ht="24" customHeight="1" x14ac:dyDescent="0.3">
      <c r="A11" s="252"/>
      <c r="B11" s="20">
        <v>2</v>
      </c>
      <c r="C11" s="19" t="s">
        <v>4</v>
      </c>
      <c r="D11" s="50">
        <v>172000</v>
      </c>
    </row>
    <row r="12" spans="1:4" ht="24" customHeight="1" x14ac:dyDescent="0.3">
      <c r="A12" s="252"/>
      <c r="B12" s="20">
        <v>3</v>
      </c>
      <c r="C12" s="21" t="s">
        <v>8</v>
      </c>
      <c r="D12" s="51">
        <v>50000</v>
      </c>
    </row>
    <row r="13" spans="1:4" ht="24" customHeight="1" thickBot="1" x14ac:dyDescent="0.35">
      <c r="A13" s="252"/>
      <c r="B13" s="22">
        <v>4</v>
      </c>
      <c r="C13" s="35" t="s">
        <v>7</v>
      </c>
      <c r="D13" s="52">
        <f>SUM(D10:D12)</f>
        <v>222000</v>
      </c>
    </row>
    <row r="14" spans="1:4" ht="14.1" customHeight="1" thickBot="1" x14ac:dyDescent="0.35">
      <c r="A14" s="253"/>
      <c r="B14" s="154" t="s">
        <v>5</v>
      </c>
      <c r="C14" s="155"/>
      <c r="D14" s="53"/>
    </row>
    <row r="15" spans="1:4" ht="20.100000000000001" customHeight="1" thickBot="1" x14ac:dyDescent="0.35">
      <c r="A15" s="254" t="s">
        <v>101</v>
      </c>
      <c r="B15" s="8" t="s">
        <v>1</v>
      </c>
      <c r="C15" s="9" t="s">
        <v>2</v>
      </c>
      <c r="D15" s="54" t="s">
        <v>9</v>
      </c>
    </row>
    <row r="16" spans="1:4" ht="24" customHeight="1" thickBot="1" x14ac:dyDescent="0.35">
      <c r="A16" s="254"/>
      <c r="B16" s="10"/>
      <c r="C16" s="36" t="s">
        <v>92</v>
      </c>
      <c r="D16" s="55"/>
    </row>
    <row r="17" spans="1:4" ht="24" customHeight="1" thickBot="1" x14ac:dyDescent="0.35">
      <c r="A17" s="254"/>
      <c r="B17" s="18">
        <v>5</v>
      </c>
      <c r="C17" s="19" t="s">
        <v>3</v>
      </c>
      <c r="D17" s="119">
        <v>0</v>
      </c>
    </row>
    <row r="18" spans="1:4" ht="24" customHeight="1" thickBot="1" x14ac:dyDescent="0.35">
      <c r="A18" s="254"/>
      <c r="B18" s="20">
        <v>6</v>
      </c>
      <c r="C18" s="19" t="s">
        <v>4</v>
      </c>
      <c r="D18" s="115">
        <v>82000</v>
      </c>
    </row>
    <row r="19" spans="1:4" ht="24" customHeight="1" thickBot="1" x14ac:dyDescent="0.35">
      <c r="A19" s="254"/>
      <c r="B19" s="20">
        <v>7</v>
      </c>
      <c r="C19" s="21" t="s">
        <v>8</v>
      </c>
      <c r="D19" s="116">
        <v>25000</v>
      </c>
    </row>
    <row r="20" spans="1:4" ht="24" customHeight="1" thickBot="1" x14ac:dyDescent="0.35">
      <c r="A20" s="254"/>
      <c r="B20" s="11">
        <v>8</v>
      </c>
      <c r="C20" s="12" t="s">
        <v>7</v>
      </c>
      <c r="D20" s="117">
        <f>SUM(D17:D19)</f>
        <v>107000</v>
      </c>
    </row>
    <row r="21" spans="1:4" ht="14.1" customHeight="1" thickBot="1" x14ac:dyDescent="0.35">
      <c r="A21" s="254"/>
      <c r="B21" s="139" t="s">
        <v>5</v>
      </c>
      <c r="C21" s="140"/>
      <c r="D21" s="56"/>
    </row>
    <row r="22" spans="1:4" ht="19.5" thickBot="1" x14ac:dyDescent="0.35">
      <c r="A22" s="255" t="s">
        <v>102</v>
      </c>
      <c r="B22" s="15" t="s">
        <v>1</v>
      </c>
      <c r="C22" s="16" t="s">
        <v>2</v>
      </c>
      <c r="D22" s="57" t="s">
        <v>9</v>
      </c>
    </row>
    <row r="23" spans="1:4" ht="19.5" thickBot="1" x14ac:dyDescent="0.35">
      <c r="A23" s="255"/>
      <c r="B23" s="17"/>
      <c r="C23" s="37" t="s">
        <v>93</v>
      </c>
      <c r="D23" s="58"/>
    </row>
    <row r="24" spans="1:4" ht="24" customHeight="1" thickBot="1" x14ac:dyDescent="0.35">
      <c r="A24" s="255"/>
      <c r="B24" s="18">
        <v>9</v>
      </c>
      <c r="C24" s="19" t="s">
        <v>3</v>
      </c>
      <c r="D24" s="118">
        <v>0</v>
      </c>
    </row>
    <row r="25" spans="1:4" ht="24" customHeight="1" thickBot="1" x14ac:dyDescent="0.35">
      <c r="A25" s="255"/>
      <c r="B25" s="20">
        <v>10</v>
      </c>
      <c r="C25" s="19" t="s">
        <v>4</v>
      </c>
      <c r="D25" s="50">
        <v>60000</v>
      </c>
    </row>
    <row r="26" spans="1:4" ht="24" customHeight="1" thickBot="1" x14ac:dyDescent="0.35">
      <c r="A26" s="255"/>
      <c r="B26" s="20">
        <v>11</v>
      </c>
      <c r="C26" s="21" t="s">
        <v>8</v>
      </c>
      <c r="D26" s="51">
        <v>25000</v>
      </c>
    </row>
    <row r="27" spans="1:4" ht="24" customHeight="1" thickBot="1" x14ac:dyDescent="0.35">
      <c r="A27" s="255"/>
      <c r="B27" s="23">
        <v>12</v>
      </c>
      <c r="C27" s="24" t="s">
        <v>7</v>
      </c>
      <c r="D27" s="59">
        <f>SUM(D24:D26)</f>
        <v>85000</v>
      </c>
    </row>
    <row r="28" spans="1:4" ht="17.25" thickBot="1" x14ac:dyDescent="0.35">
      <c r="A28" s="255"/>
      <c r="B28" s="144" t="s">
        <v>5</v>
      </c>
      <c r="C28" s="145"/>
      <c r="D28" s="60"/>
    </row>
    <row r="29" spans="1:4" ht="19.5" thickBot="1" x14ac:dyDescent="0.35">
      <c r="A29" s="256" t="s">
        <v>103</v>
      </c>
      <c r="B29" s="181" t="s">
        <v>1</v>
      </c>
      <c r="C29" s="182" t="s">
        <v>2</v>
      </c>
      <c r="D29" s="183" t="s">
        <v>9</v>
      </c>
    </row>
    <row r="30" spans="1:4" ht="19.5" thickBot="1" x14ac:dyDescent="0.35">
      <c r="A30" s="256"/>
      <c r="B30" s="184"/>
      <c r="C30" s="185" t="s">
        <v>94</v>
      </c>
      <c r="D30" s="186"/>
    </row>
    <row r="31" spans="1:4" ht="18.75" thickBot="1" x14ac:dyDescent="0.35">
      <c r="A31" s="256"/>
      <c r="B31" s="18">
        <v>13</v>
      </c>
      <c r="C31" s="19" t="s">
        <v>3</v>
      </c>
      <c r="D31" s="118">
        <v>0</v>
      </c>
    </row>
    <row r="32" spans="1:4" ht="18.75" customHeight="1" thickBot="1" x14ac:dyDescent="0.35">
      <c r="A32" s="256"/>
      <c r="B32" s="20">
        <v>14</v>
      </c>
      <c r="C32" s="19" t="s">
        <v>4</v>
      </c>
      <c r="D32" s="50">
        <v>76000</v>
      </c>
    </row>
    <row r="33" spans="1:4" ht="20.100000000000001" customHeight="1" thickBot="1" x14ac:dyDescent="0.35">
      <c r="A33" s="256"/>
      <c r="B33" s="20">
        <v>15</v>
      </c>
      <c r="C33" s="21" t="s">
        <v>8</v>
      </c>
      <c r="D33" s="51">
        <v>25000</v>
      </c>
    </row>
    <row r="34" spans="1:4" ht="20.100000000000001" customHeight="1" thickBot="1" x14ac:dyDescent="0.35">
      <c r="A34" s="256"/>
      <c r="B34" s="187">
        <v>16</v>
      </c>
      <c r="C34" s="188" t="s">
        <v>7</v>
      </c>
      <c r="D34" s="189">
        <f>SUM(D31:D33)</f>
        <v>101000</v>
      </c>
    </row>
    <row r="35" spans="1:4" ht="20.100000000000001" customHeight="1" thickBot="1" x14ac:dyDescent="0.35">
      <c r="A35" s="256"/>
      <c r="B35" s="190" t="s">
        <v>5</v>
      </c>
      <c r="C35" s="191"/>
      <c r="D35" s="192"/>
    </row>
    <row r="36" spans="1:4" ht="19.5" customHeight="1" thickBot="1" x14ac:dyDescent="0.35">
      <c r="A36" s="257" t="s">
        <v>104</v>
      </c>
      <c r="B36" s="193" t="s">
        <v>1</v>
      </c>
      <c r="C36" s="194" t="s">
        <v>2</v>
      </c>
      <c r="D36" s="195" t="s">
        <v>9</v>
      </c>
    </row>
    <row r="37" spans="1:4" ht="20.100000000000001" customHeight="1" thickBot="1" x14ac:dyDescent="0.35">
      <c r="A37" s="257"/>
      <c r="B37" s="196"/>
      <c r="C37" s="197" t="s">
        <v>95</v>
      </c>
      <c r="D37" s="198"/>
    </row>
    <row r="38" spans="1:4" ht="20.100000000000001" customHeight="1" thickBot="1" x14ac:dyDescent="0.35">
      <c r="A38" s="257"/>
      <c r="B38" s="18">
        <v>17</v>
      </c>
      <c r="C38" s="19" t="s">
        <v>3</v>
      </c>
      <c r="D38" s="118">
        <v>0</v>
      </c>
    </row>
    <row r="39" spans="1:4" ht="18.75" thickBot="1" x14ac:dyDescent="0.35">
      <c r="A39" s="257"/>
      <c r="B39" s="20">
        <v>18</v>
      </c>
      <c r="C39" s="19" t="s">
        <v>4</v>
      </c>
      <c r="D39" s="50">
        <v>78000</v>
      </c>
    </row>
    <row r="40" spans="1:4" ht="18.75" thickBot="1" x14ac:dyDescent="0.35">
      <c r="A40" s="257"/>
      <c r="B40" s="20">
        <v>19</v>
      </c>
      <c r="C40" s="21" t="s">
        <v>8</v>
      </c>
      <c r="D40" s="51">
        <v>25000</v>
      </c>
    </row>
    <row r="41" spans="1:4" ht="18.75" thickBot="1" x14ac:dyDescent="0.35">
      <c r="A41" s="257"/>
      <c r="B41" s="199">
        <v>20</v>
      </c>
      <c r="C41" s="200" t="s">
        <v>7</v>
      </c>
      <c r="D41" s="201">
        <f>SUM(D38:D40)</f>
        <v>103000</v>
      </c>
    </row>
    <row r="42" spans="1:4" ht="17.25" thickBot="1" x14ac:dyDescent="0.35">
      <c r="A42" s="257"/>
      <c r="B42" s="202" t="s">
        <v>5</v>
      </c>
      <c r="C42" s="203"/>
      <c r="D42" s="204"/>
    </row>
    <row r="43" spans="1:4" ht="19.5" thickBot="1" x14ac:dyDescent="0.35">
      <c r="A43" s="258" t="s">
        <v>105</v>
      </c>
      <c r="B43" s="205" t="s">
        <v>1</v>
      </c>
      <c r="C43" s="206" t="s">
        <v>2</v>
      </c>
      <c r="D43" s="207" t="s">
        <v>9</v>
      </c>
    </row>
    <row r="44" spans="1:4" ht="19.5" thickBot="1" x14ac:dyDescent="0.35">
      <c r="A44" s="258"/>
      <c r="B44" s="208"/>
      <c r="C44" s="209" t="s">
        <v>96</v>
      </c>
      <c r="D44" s="210"/>
    </row>
    <row r="45" spans="1:4" ht="18.75" thickBot="1" x14ac:dyDescent="0.35">
      <c r="A45" s="258"/>
      <c r="B45" s="18">
        <v>21</v>
      </c>
      <c r="C45" s="19" t="s">
        <v>3</v>
      </c>
      <c r="D45" s="118">
        <v>0</v>
      </c>
    </row>
    <row r="46" spans="1:4" ht="18.75" thickBot="1" x14ac:dyDescent="0.35">
      <c r="A46" s="258"/>
      <c r="B46" s="20">
        <v>22</v>
      </c>
      <c r="C46" s="19" t="s">
        <v>4</v>
      </c>
      <c r="D46" s="50">
        <v>74000</v>
      </c>
    </row>
    <row r="47" spans="1:4" ht="18.75" thickBot="1" x14ac:dyDescent="0.35">
      <c r="A47" s="258"/>
      <c r="B47" s="20">
        <v>23</v>
      </c>
      <c r="C47" s="21" t="s">
        <v>8</v>
      </c>
      <c r="D47" s="51">
        <v>25000</v>
      </c>
    </row>
    <row r="48" spans="1:4" ht="18.75" thickBot="1" x14ac:dyDescent="0.35">
      <c r="A48" s="258"/>
      <c r="B48" s="211">
        <v>24</v>
      </c>
      <c r="C48" s="212" t="s">
        <v>7</v>
      </c>
      <c r="D48" s="213">
        <f>SUM(D45:D47)</f>
        <v>99000</v>
      </c>
    </row>
    <row r="49" spans="1:4" ht="17.25" thickBot="1" x14ac:dyDescent="0.35">
      <c r="A49" s="258"/>
      <c r="B49" s="214" t="s">
        <v>5</v>
      </c>
      <c r="C49" s="215"/>
      <c r="D49" s="216"/>
    </row>
    <row r="50" spans="1:4" ht="19.5" thickBot="1" x14ac:dyDescent="0.35">
      <c r="A50" s="259" t="s">
        <v>106</v>
      </c>
      <c r="B50" s="28" t="s">
        <v>1</v>
      </c>
      <c r="C50" s="29" t="s">
        <v>2</v>
      </c>
      <c r="D50" s="217" t="s">
        <v>9</v>
      </c>
    </row>
    <row r="51" spans="1:4" ht="19.5" thickBot="1" x14ac:dyDescent="0.35">
      <c r="A51" s="259"/>
      <c r="B51" s="218"/>
      <c r="C51" s="219" t="s">
        <v>97</v>
      </c>
      <c r="D51" s="220"/>
    </row>
    <row r="52" spans="1:4" ht="18.75" thickBot="1" x14ac:dyDescent="0.35">
      <c r="A52" s="259"/>
      <c r="B52" s="18">
        <v>25</v>
      </c>
      <c r="C52" s="19" t="s">
        <v>3</v>
      </c>
      <c r="D52" s="118">
        <v>0</v>
      </c>
    </row>
    <row r="53" spans="1:4" ht="18.75" thickBot="1" x14ac:dyDescent="0.35">
      <c r="A53" s="259"/>
      <c r="B53" s="20">
        <v>26</v>
      </c>
      <c r="C53" s="19" t="s">
        <v>4</v>
      </c>
      <c r="D53" s="50">
        <v>60000</v>
      </c>
    </row>
    <row r="54" spans="1:4" ht="18.75" thickBot="1" x14ac:dyDescent="0.35">
      <c r="A54" s="259"/>
      <c r="B54" s="20">
        <v>27</v>
      </c>
      <c r="C54" s="21" t="s">
        <v>8</v>
      </c>
      <c r="D54" s="51">
        <v>25000</v>
      </c>
    </row>
    <row r="55" spans="1:4" ht="18.75" thickBot="1" x14ac:dyDescent="0.35">
      <c r="A55" s="259"/>
      <c r="B55" s="221">
        <v>28</v>
      </c>
      <c r="C55" s="222" t="s">
        <v>7</v>
      </c>
      <c r="D55" s="223">
        <f>SUM(D52:D54)</f>
        <v>85000</v>
      </c>
    </row>
    <row r="56" spans="1:4" ht="17.25" thickBot="1" x14ac:dyDescent="0.35">
      <c r="A56" s="259"/>
      <c r="B56" s="224" t="s">
        <v>5</v>
      </c>
      <c r="C56" s="225"/>
      <c r="D56" s="226"/>
    </row>
    <row r="57" spans="1:4" ht="19.5" thickBot="1" x14ac:dyDescent="0.35">
      <c r="A57" s="260" t="s">
        <v>107</v>
      </c>
      <c r="B57" s="227" t="s">
        <v>1</v>
      </c>
      <c r="C57" s="228" t="s">
        <v>2</v>
      </c>
      <c r="D57" s="229" t="s">
        <v>9</v>
      </c>
    </row>
    <row r="58" spans="1:4" ht="19.5" thickBot="1" x14ac:dyDescent="0.35">
      <c r="A58" s="260"/>
      <c r="B58" s="230"/>
      <c r="C58" s="231" t="s">
        <v>98</v>
      </c>
      <c r="D58" s="232"/>
    </row>
    <row r="59" spans="1:4" ht="18.75" thickBot="1" x14ac:dyDescent="0.35">
      <c r="A59" s="260"/>
      <c r="B59" s="18">
        <v>29</v>
      </c>
      <c r="C59" s="19" t="s">
        <v>3</v>
      </c>
      <c r="D59" s="118">
        <v>0</v>
      </c>
    </row>
    <row r="60" spans="1:4" ht="18.75" thickBot="1" x14ac:dyDescent="0.35">
      <c r="A60" s="260"/>
      <c r="B60" s="20">
        <v>30</v>
      </c>
      <c r="C60" s="19" t="s">
        <v>4</v>
      </c>
      <c r="D60" s="50">
        <v>110000</v>
      </c>
    </row>
    <row r="61" spans="1:4" ht="18.75" thickBot="1" x14ac:dyDescent="0.35">
      <c r="A61" s="260"/>
      <c r="B61" s="20">
        <v>31</v>
      </c>
      <c r="C61" s="21" t="s">
        <v>8</v>
      </c>
      <c r="D61" s="51">
        <v>25000</v>
      </c>
    </row>
    <row r="62" spans="1:4" ht="18.75" thickBot="1" x14ac:dyDescent="0.35">
      <c r="A62" s="260"/>
      <c r="B62" s="233">
        <v>32</v>
      </c>
      <c r="C62" s="234" t="s">
        <v>7</v>
      </c>
      <c r="D62" s="235">
        <f>SUM(D59:D61)</f>
        <v>135000</v>
      </c>
    </row>
    <row r="63" spans="1:4" ht="17.25" thickBot="1" x14ac:dyDescent="0.35">
      <c r="A63" s="260"/>
      <c r="B63" s="236" t="s">
        <v>5</v>
      </c>
      <c r="C63" s="237"/>
      <c r="D63" s="238"/>
    </row>
    <row r="64" spans="1:4" ht="19.5" thickBot="1" x14ac:dyDescent="0.35">
      <c r="A64" s="261" t="s">
        <v>108</v>
      </c>
      <c r="B64" s="239" t="s">
        <v>1</v>
      </c>
      <c r="C64" s="240" t="s">
        <v>2</v>
      </c>
      <c r="D64" s="241" t="s">
        <v>9</v>
      </c>
    </row>
    <row r="65" spans="1:4" ht="19.5" thickBot="1" x14ac:dyDescent="0.35">
      <c r="A65" s="261"/>
      <c r="B65" s="242"/>
      <c r="C65" s="243" t="s">
        <v>99</v>
      </c>
      <c r="D65" s="244"/>
    </row>
    <row r="66" spans="1:4" ht="18.75" thickBot="1" x14ac:dyDescent="0.35">
      <c r="A66" s="261"/>
      <c r="B66" s="18">
        <v>33</v>
      </c>
      <c r="C66" s="19" t="s">
        <v>3</v>
      </c>
      <c r="D66" s="118">
        <v>0</v>
      </c>
    </row>
    <row r="67" spans="1:4" ht="18.75" thickBot="1" x14ac:dyDescent="0.35">
      <c r="A67" s="261"/>
      <c r="B67" s="20">
        <v>34</v>
      </c>
      <c r="C67" s="19" t="s">
        <v>4</v>
      </c>
      <c r="D67" s="50">
        <v>68000</v>
      </c>
    </row>
    <row r="68" spans="1:4" ht="18.75" thickBot="1" x14ac:dyDescent="0.35">
      <c r="A68" s="261"/>
      <c r="B68" s="20">
        <v>35</v>
      </c>
      <c r="C68" s="21" t="s">
        <v>8</v>
      </c>
      <c r="D68" s="51">
        <v>25000</v>
      </c>
    </row>
    <row r="69" spans="1:4" ht="18.75" thickBot="1" x14ac:dyDescent="0.35">
      <c r="A69" s="261"/>
      <c r="B69" s="245">
        <v>36</v>
      </c>
      <c r="C69" s="246" t="s">
        <v>7</v>
      </c>
      <c r="D69" s="247">
        <f>SUM(D66:D68)</f>
        <v>93000</v>
      </c>
    </row>
    <row r="70" spans="1:4" ht="17.25" thickBot="1" x14ac:dyDescent="0.35">
      <c r="A70" s="261"/>
      <c r="B70" s="248" t="s">
        <v>5</v>
      </c>
      <c r="C70" s="249"/>
      <c r="D70" s="250"/>
    </row>
    <row r="71" spans="1:4" ht="18.75" x14ac:dyDescent="0.3">
      <c r="A71" s="61"/>
      <c r="B71" s="28" t="s">
        <v>1</v>
      </c>
      <c r="C71" s="29" t="s">
        <v>2</v>
      </c>
      <c r="D71" s="62" t="s">
        <v>36</v>
      </c>
    </row>
    <row r="72" spans="1:4" ht="20.25" x14ac:dyDescent="0.3">
      <c r="A72" s="61"/>
      <c r="B72" s="30">
        <v>37</v>
      </c>
      <c r="C72" s="31" t="s">
        <v>113</v>
      </c>
      <c r="D72" s="63">
        <f>SUM(D13+D20+D27+D34+D41+D48+D55+D62+D69)</f>
        <v>1030000</v>
      </c>
    </row>
    <row r="73" spans="1:4" ht="21" thickBot="1" x14ac:dyDescent="0.35">
      <c r="A73" s="64"/>
      <c r="B73" s="32">
        <v>38</v>
      </c>
      <c r="C73" s="33" t="s">
        <v>114</v>
      </c>
      <c r="D73" s="65">
        <f>SUM('Award Criteria Figure'!C38)</f>
        <v>1030000</v>
      </c>
    </row>
    <row r="74" spans="1:4" ht="35.25" customHeight="1" thickBot="1" x14ac:dyDescent="0.35">
      <c r="A74" s="141" t="s">
        <v>52</v>
      </c>
      <c r="B74" s="142"/>
      <c r="C74" s="142"/>
      <c r="D74" s="143"/>
    </row>
    <row r="75" spans="1:4" x14ac:dyDescent="0.3">
      <c r="A75" s="66" t="s">
        <v>43</v>
      </c>
      <c r="B75" s="137"/>
      <c r="C75" s="137"/>
      <c r="D75" s="138"/>
    </row>
    <row r="76" spans="1:4" x14ac:dyDescent="0.3">
      <c r="A76" s="66" t="s">
        <v>44</v>
      </c>
      <c r="B76" s="132"/>
      <c r="C76" s="133"/>
      <c r="D76" s="134"/>
    </row>
    <row r="77" spans="1:4" ht="17.25" thickBot="1" x14ac:dyDescent="0.35">
      <c r="A77" s="67"/>
      <c r="B77" s="135"/>
      <c r="C77" s="135"/>
      <c r="D77" s="136"/>
    </row>
    <row r="78" spans="1:4" ht="18.75" thickBot="1" x14ac:dyDescent="0.35">
      <c r="A78" s="124" t="s">
        <v>28</v>
      </c>
      <c r="B78" s="125"/>
      <c r="C78" s="125"/>
      <c r="D78" s="126"/>
    </row>
    <row r="79" spans="1:4" x14ac:dyDescent="0.3">
      <c r="A79" s="68" t="s">
        <v>29</v>
      </c>
      <c r="B79" s="137"/>
      <c r="C79" s="137"/>
      <c r="D79" s="138"/>
    </row>
    <row r="80" spans="1:4" ht="17.25" thickBot="1" x14ac:dyDescent="0.35">
      <c r="A80" s="66" t="s">
        <v>30</v>
      </c>
      <c r="B80" s="132"/>
      <c r="C80" s="133"/>
      <c r="D80" s="134"/>
    </row>
    <row r="81" spans="1:4" ht="18.75" thickBot="1" x14ac:dyDescent="0.35">
      <c r="A81" s="124" t="s">
        <v>31</v>
      </c>
      <c r="B81" s="125"/>
      <c r="C81" s="125"/>
      <c r="D81" s="126"/>
    </row>
    <row r="82" spans="1:4" ht="17.25" thickBot="1" x14ac:dyDescent="0.35">
      <c r="A82" s="127" t="s">
        <v>53</v>
      </c>
      <c r="B82" s="128"/>
      <c r="C82" s="128"/>
      <c r="D82" s="129"/>
    </row>
    <row r="83" spans="1:4" x14ac:dyDescent="0.3">
      <c r="A83" s="69" t="s">
        <v>86</v>
      </c>
      <c r="B83" s="13" t="s">
        <v>45</v>
      </c>
      <c r="C83" s="130" t="s">
        <v>194</v>
      </c>
      <c r="D83" s="131"/>
    </row>
    <row r="84" spans="1:4" x14ac:dyDescent="0.3">
      <c r="A84" s="70" t="s">
        <v>46</v>
      </c>
      <c r="B84" s="14" t="s">
        <v>47</v>
      </c>
      <c r="C84" s="120" t="s">
        <v>115</v>
      </c>
      <c r="D84" s="121"/>
    </row>
    <row r="85" spans="1:4" x14ac:dyDescent="0.3">
      <c r="A85" s="71" t="s">
        <v>48</v>
      </c>
      <c r="B85" s="14" t="s">
        <v>49</v>
      </c>
      <c r="C85" s="120" t="s">
        <v>115</v>
      </c>
      <c r="D85" s="121"/>
    </row>
    <row r="86" spans="1:4" x14ac:dyDescent="0.3">
      <c r="A86" s="72" t="s">
        <v>83</v>
      </c>
      <c r="B86" s="14" t="s">
        <v>50</v>
      </c>
      <c r="C86" s="120" t="s">
        <v>117</v>
      </c>
      <c r="D86" s="121"/>
    </row>
    <row r="87" spans="1:4" ht="26.25" thickBot="1" x14ac:dyDescent="0.35">
      <c r="A87" s="73" t="s">
        <v>84</v>
      </c>
      <c r="B87" s="74" t="s">
        <v>51</v>
      </c>
      <c r="C87" s="122" t="s">
        <v>116</v>
      </c>
      <c r="D87" s="123"/>
    </row>
  </sheetData>
  <sheetProtection algorithmName="SHA-512" hashValue="5wY/sJvvb3GQ6uRcGFWJgOhI1wUq9Xi/ZSmP9rwJLn5Ws0IETshxuezp7rjXYRmmR58yFLP4fvG0i2K/+wHaUw==" saltValue="R9+VefleIC9qfSiC+F8fUA==" spinCount="100000" sheet="1" selectLockedCells="1"/>
  <mergeCells count="40">
    <mergeCell ref="B63:C63"/>
    <mergeCell ref="A64:A70"/>
    <mergeCell ref="B70:C70"/>
    <mergeCell ref="C1:D1"/>
    <mergeCell ref="A1:B1"/>
    <mergeCell ref="A3:B3"/>
    <mergeCell ref="A4:B4"/>
    <mergeCell ref="C5:D5"/>
    <mergeCell ref="B14:C14"/>
    <mergeCell ref="A6:D6"/>
    <mergeCell ref="A7:D7"/>
    <mergeCell ref="A2:B2"/>
    <mergeCell ref="B21:C21"/>
    <mergeCell ref="A8:A14"/>
    <mergeCell ref="A15:A21"/>
    <mergeCell ref="A74:D74"/>
    <mergeCell ref="B75:D75"/>
    <mergeCell ref="A22:A28"/>
    <mergeCell ref="B28:C28"/>
    <mergeCell ref="A29:A35"/>
    <mergeCell ref="B35:C35"/>
    <mergeCell ref="A36:A42"/>
    <mergeCell ref="B42:C42"/>
    <mergeCell ref="A43:A49"/>
    <mergeCell ref="B49:C49"/>
    <mergeCell ref="A50:A56"/>
    <mergeCell ref="B56:C56"/>
    <mergeCell ref="A57:A63"/>
    <mergeCell ref="B76:D76"/>
    <mergeCell ref="B77:D77"/>
    <mergeCell ref="A78:D78"/>
    <mergeCell ref="B79:D79"/>
    <mergeCell ref="B80:D80"/>
    <mergeCell ref="C85:D85"/>
    <mergeCell ref="C86:D86"/>
    <mergeCell ref="C87:D87"/>
    <mergeCell ref="A81:D81"/>
    <mergeCell ref="A82:D82"/>
    <mergeCell ref="C83:D83"/>
    <mergeCell ref="C84:D84"/>
  </mergeCells>
  <printOptions horizontalCentered="1" verticalCentered="1"/>
  <pageMargins left="0.25" right="0.25" top="0.75" bottom="0.75" header="0.3" footer="0.3"/>
  <pageSetup scale="39" orientation="portrait" r:id="rId1"/>
  <headerFooter>
    <oddHeader>&amp;C&amp;"Arial Narrow,Bold"&amp;16B. BID FORM - CHICAGO DEPARTMENT OF TRANSPORTATION (‘CDOT’) CAPITAL PROGRAM – ALLEYS (VARIOUS LOCATIONS) – PACKAGE 2</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657225</xdr:colOff>
                    <xdr:row>12</xdr:row>
                    <xdr:rowOff>276225</xdr:rowOff>
                  </from>
                  <to>
                    <xdr:col>3</xdr:col>
                    <xdr:colOff>962025</xdr:colOff>
                    <xdr:row>14</xdr:row>
                    <xdr:rowOff>28575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xdr:col>
                    <xdr:colOff>676275</xdr:colOff>
                    <xdr:row>19</xdr:row>
                    <xdr:rowOff>295275</xdr:rowOff>
                  </from>
                  <to>
                    <xdr:col>3</xdr:col>
                    <xdr:colOff>981075</xdr:colOff>
                    <xdr:row>21</xdr:row>
                    <xdr:rowOff>19050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xdr:col>
                    <xdr:colOff>685800</xdr:colOff>
                    <xdr:row>27</xdr:row>
                    <xdr:rowOff>0</xdr:rowOff>
                  </from>
                  <to>
                    <xdr:col>3</xdr:col>
                    <xdr:colOff>990600</xdr:colOff>
                    <xdr:row>27</xdr:row>
                    <xdr:rowOff>200025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3</xdr:col>
                    <xdr:colOff>685800</xdr:colOff>
                    <xdr:row>34</xdr:row>
                    <xdr:rowOff>0</xdr:rowOff>
                  </from>
                  <to>
                    <xdr:col>3</xdr:col>
                    <xdr:colOff>990600</xdr:colOff>
                    <xdr:row>34</xdr:row>
                    <xdr:rowOff>200025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3</xdr:col>
                    <xdr:colOff>685800</xdr:colOff>
                    <xdr:row>41</xdr:row>
                    <xdr:rowOff>0</xdr:rowOff>
                  </from>
                  <to>
                    <xdr:col>3</xdr:col>
                    <xdr:colOff>990600</xdr:colOff>
                    <xdr:row>41</xdr:row>
                    <xdr:rowOff>200025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3</xdr:col>
                    <xdr:colOff>685800</xdr:colOff>
                    <xdr:row>48</xdr:row>
                    <xdr:rowOff>0</xdr:rowOff>
                  </from>
                  <to>
                    <xdr:col>3</xdr:col>
                    <xdr:colOff>990600</xdr:colOff>
                    <xdr:row>48</xdr:row>
                    <xdr:rowOff>200025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3</xdr:col>
                    <xdr:colOff>685800</xdr:colOff>
                    <xdr:row>55</xdr:row>
                    <xdr:rowOff>0</xdr:rowOff>
                  </from>
                  <to>
                    <xdr:col>3</xdr:col>
                    <xdr:colOff>990600</xdr:colOff>
                    <xdr:row>55</xdr:row>
                    <xdr:rowOff>200025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3</xdr:col>
                    <xdr:colOff>685800</xdr:colOff>
                    <xdr:row>62</xdr:row>
                    <xdr:rowOff>0</xdr:rowOff>
                  </from>
                  <to>
                    <xdr:col>3</xdr:col>
                    <xdr:colOff>990600</xdr:colOff>
                    <xdr:row>62</xdr:row>
                    <xdr:rowOff>200025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3</xdr:col>
                    <xdr:colOff>685800</xdr:colOff>
                    <xdr:row>69</xdr:row>
                    <xdr:rowOff>0</xdr:rowOff>
                  </from>
                  <to>
                    <xdr:col>3</xdr:col>
                    <xdr:colOff>990600</xdr:colOff>
                    <xdr:row>69</xdr:row>
                    <xdr:rowOff>200025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C0A43-0712-4ED6-92E9-E32B21130DE8}">
  <sheetPr>
    <tabColor theme="3" tint="-0.249977111117893"/>
  </sheetPr>
  <dimension ref="A1:G72"/>
  <sheetViews>
    <sheetView view="pageBreakPreview" zoomScaleNormal="100" zoomScaleSheetLayoutView="100" workbookViewId="0">
      <selection activeCell="C8" sqref="C8"/>
    </sheetView>
  </sheetViews>
  <sheetFormatPr defaultRowHeight="15" x14ac:dyDescent="0.25"/>
  <cols>
    <col min="1" max="1" width="9.7109375" style="26" customWidth="1"/>
    <col min="2" max="2" width="15.7109375" style="26" customWidth="1"/>
    <col min="3" max="3" width="60.85546875" style="27" customWidth="1"/>
    <col min="4" max="4" width="14.7109375" style="26" customWidth="1"/>
    <col min="5" max="6" width="10.7109375" style="26" customWidth="1"/>
    <col min="7" max="7" width="25.7109375" style="26" customWidth="1"/>
  </cols>
  <sheetData>
    <row r="1" spans="1:7" ht="105" customHeight="1" x14ac:dyDescent="0.25">
      <c r="A1" s="265" t="s">
        <v>178</v>
      </c>
      <c r="B1" s="266"/>
      <c r="C1" s="266"/>
      <c r="D1" s="266"/>
      <c r="E1" s="266"/>
      <c r="F1" s="266"/>
      <c r="G1" s="267"/>
    </row>
    <row r="2" spans="1:7" s="25" customFormat="1" ht="30" customHeight="1" x14ac:dyDescent="0.2">
      <c r="A2" s="292" t="s">
        <v>42</v>
      </c>
      <c r="B2" s="293" t="str">
        <f>'[2]Original Items Condensed'!C8</f>
        <v>Code Number</v>
      </c>
      <c r="C2" s="293" t="s">
        <v>41</v>
      </c>
      <c r="D2" s="294" t="s">
        <v>40</v>
      </c>
      <c r="E2" s="294" t="s">
        <v>39</v>
      </c>
      <c r="F2" s="295" t="s">
        <v>38</v>
      </c>
      <c r="G2" s="296" t="s">
        <v>37</v>
      </c>
    </row>
    <row r="3" spans="1:7" s="25" customFormat="1" ht="24" customHeight="1" x14ac:dyDescent="0.25">
      <c r="A3" s="300">
        <v>1</v>
      </c>
      <c r="B3" s="290" t="s">
        <v>79</v>
      </c>
      <c r="C3" s="291" t="s">
        <v>78</v>
      </c>
      <c r="D3" s="290" t="s">
        <v>69</v>
      </c>
      <c r="E3" s="290">
        <v>415</v>
      </c>
      <c r="F3" s="368"/>
      <c r="G3" s="301">
        <v>0</v>
      </c>
    </row>
    <row r="4" spans="1:7" s="25" customFormat="1" ht="24" customHeight="1" x14ac:dyDescent="0.25">
      <c r="A4" s="300">
        <v>2</v>
      </c>
      <c r="B4" s="290" t="s">
        <v>79</v>
      </c>
      <c r="C4" s="291" t="s">
        <v>118</v>
      </c>
      <c r="D4" s="290" t="s">
        <v>69</v>
      </c>
      <c r="E4" s="290">
        <v>454</v>
      </c>
      <c r="F4" s="368"/>
      <c r="G4" s="301">
        <v>0</v>
      </c>
    </row>
    <row r="5" spans="1:7" s="25" customFormat="1" ht="24" customHeight="1" x14ac:dyDescent="0.25">
      <c r="A5" s="300">
        <v>3</v>
      </c>
      <c r="B5" s="290">
        <v>44000100</v>
      </c>
      <c r="C5" s="291" t="s">
        <v>62</v>
      </c>
      <c r="D5" s="290" t="s">
        <v>72</v>
      </c>
      <c r="E5" s="290">
        <v>42</v>
      </c>
      <c r="F5" s="368"/>
      <c r="G5" s="301">
        <v>0</v>
      </c>
    </row>
    <row r="6" spans="1:7" s="25" customFormat="1" ht="24" customHeight="1" x14ac:dyDescent="0.25">
      <c r="A6" s="300">
        <v>4</v>
      </c>
      <c r="B6" s="290" t="s">
        <v>79</v>
      </c>
      <c r="C6" s="291" t="s">
        <v>119</v>
      </c>
      <c r="D6" s="290" t="s">
        <v>72</v>
      </c>
      <c r="E6" s="290">
        <v>271</v>
      </c>
      <c r="F6" s="368"/>
      <c r="G6" s="301">
        <v>0</v>
      </c>
    </row>
    <row r="7" spans="1:7" s="25" customFormat="1" ht="24" customHeight="1" x14ac:dyDescent="0.25">
      <c r="A7" s="300">
        <v>5</v>
      </c>
      <c r="B7" s="290">
        <v>44000300</v>
      </c>
      <c r="C7" s="291" t="s">
        <v>63</v>
      </c>
      <c r="D7" s="290" t="s">
        <v>120</v>
      </c>
      <c r="E7" s="290">
        <v>84</v>
      </c>
      <c r="F7" s="368"/>
      <c r="G7" s="301">
        <v>0</v>
      </c>
    </row>
    <row r="8" spans="1:7" s="25" customFormat="1" ht="24" customHeight="1" x14ac:dyDescent="0.25">
      <c r="A8" s="300">
        <v>6</v>
      </c>
      <c r="B8" s="290">
        <v>44000500</v>
      </c>
      <c r="C8" s="291" t="s">
        <v>64</v>
      </c>
      <c r="D8" s="290" t="s">
        <v>120</v>
      </c>
      <c r="E8" s="290">
        <v>153</v>
      </c>
      <c r="F8" s="368"/>
      <c r="G8" s="301">
        <v>0</v>
      </c>
    </row>
    <row r="9" spans="1:7" s="25" customFormat="1" ht="24" customHeight="1" x14ac:dyDescent="0.25">
      <c r="A9" s="300">
        <v>7</v>
      </c>
      <c r="B9" s="290">
        <v>44000600</v>
      </c>
      <c r="C9" s="291" t="s">
        <v>121</v>
      </c>
      <c r="D9" s="290" t="s">
        <v>75</v>
      </c>
      <c r="E9" s="290">
        <v>251</v>
      </c>
      <c r="F9" s="368"/>
      <c r="G9" s="301">
        <v>0</v>
      </c>
    </row>
    <row r="10" spans="1:7" s="25" customFormat="1" ht="24" customHeight="1" x14ac:dyDescent="0.25">
      <c r="A10" s="300">
        <v>8</v>
      </c>
      <c r="B10" s="290" t="s">
        <v>122</v>
      </c>
      <c r="C10" s="291" t="s">
        <v>123</v>
      </c>
      <c r="D10" s="290" t="s">
        <v>72</v>
      </c>
      <c r="E10" s="290">
        <v>1594</v>
      </c>
      <c r="F10" s="368"/>
      <c r="G10" s="301">
        <v>0</v>
      </c>
    </row>
    <row r="11" spans="1:7" s="25" customFormat="1" ht="24" customHeight="1" x14ac:dyDescent="0.25">
      <c r="A11" s="300">
        <v>9</v>
      </c>
      <c r="B11" s="290" t="s">
        <v>79</v>
      </c>
      <c r="C11" s="291" t="s">
        <v>124</v>
      </c>
      <c r="D11" s="290" t="s">
        <v>75</v>
      </c>
      <c r="E11" s="290">
        <v>3352</v>
      </c>
      <c r="F11" s="368"/>
      <c r="G11" s="301">
        <v>0</v>
      </c>
    </row>
    <row r="12" spans="1:7" s="25" customFormat="1" ht="24" customHeight="1" x14ac:dyDescent="0.25">
      <c r="A12" s="300">
        <v>10</v>
      </c>
      <c r="B12" s="290">
        <v>20700220</v>
      </c>
      <c r="C12" s="291" t="s">
        <v>61</v>
      </c>
      <c r="D12" s="290" t="s">
        <v>72</v>
      </c>
      <c r="E12" s="290">
        <v>0</v>
      </c>
      <c r="F12" s="368"/>
      <c r="G12" s="301">
        <v>0</v>
      </c>
    </row>
    <row r="13" spans="1:7" s="25" customFormat="1" ht="24" customHeight="1" x14ac:dyDescent="0.25">
      <c r="A13" s="300">
        <v>11</v>
      </c>
      <c r="B13" s="290">
        <v>31101100</v>
      </c>
      <c r="C13" s="291" t="s">
        <v>125</v>
      </c>
      <c r="D13" s="290" t="s">
        <v>69</v>
      </c>
      <c r="E13" s="290">
        <v>0</v>
      </c>
      <c r="F13" s="368"/>
      <c r="G13" s="301">
        <v>0</v>
      </c>
    </row>
    <row r="14" spans="1:7" s="25" customFormat="1" ht="24" customHeight="1" x14ac:dyDescent="0.25">
      <c r="A14" s="300">
        <v>12</v>
      </c>
      <c r="B14" s="290">
        <v>20800150</v>
      </c>
      <c r="C14" s="291" t="s">
        <v>126</v>
      </c>
      <c r="D14" s="290" t="s">
        <v>69</v>
      </c>
      <c r="E14" s="290">
        <v>380</v>
      </c>
      <c r="F14" s="368"/>
      <c r="G14" s="301">
        <v>0</v>
      </c>
    </row>
    <row r="15" spans="1:7" s="25" customFormat="1" ht="24" customHeight="1" x14ac:dyDescent="0.25">
      <c r="A15" s="300">
        <v>13</v>
      </c>
      <c r="B15" s="290" t="s">
        <v>127</v>
      </c>
      <c r="C15" s="291" t="s">
        <v>56</v>
      </c>
      <c r="D15" s="290" t="s">
        <v>69</v>
      </c>
      <c r="E15" s="290">
        <v>356</v>
      </c>
      <c r="F15" s="368"/>
      <c r="G15" s="301">
        <v>0</v>
      </c>
    </row>
    <row r="16" spans="1:7" s="25" customFormat="1" ht="24" customHeight="1" x14ac:dyDescent="0.25">
      <c r="A16" s="300">
        <v>14</v>
      </c>
      <c r="B16" s="290" t="s">
        <v>79</v>
      </c>
      <c r="C16" s="291" t="s">
        <v>128</v>
      </c>
      <c r="D16" s="290" t="s">
        <v>69</v>
      </c>
      <c r="E16" s="290">
        <v>0</v>
      </c>
      <c r="F16" s="368"/>
      <c r="G16" s="301">
        <v>0</v>
      </c>
    </row>
    <row r="17" spans="1:7" s="25" customFormat="1" ht="24" customHeight="1" x14ac:dyDescent="0.25">
      <c r="A17" s="300">
        <v>15</v>
      </c>
      <c r="B17" s="290" t="s">
        <v>79</v>
      </c>
      <c r="C17" s="291" t="s">
        <v>129</v>
      </c>
      <c r="D17" s="290" t="s">
        <v>69</v>
      </c>
      <c r="E17" s="290">
        <v>0</v>
      </c>
      <c r="F17" s="368"/>
      <c r="G17" s="301">
        <v>0</v>
      </c>
    </row>
    <row r="18" spans="1:7" s="25" customFormat="1" ht="24" customHeight="1" x14ac:dyDescent="0.25">
      <c r="A18" s="300">
        <v>16</v>
      </c>
      <c r="B18" s="290">
        <v>35300200</v>
      </c>
      <c r="C18" s="291" t="s">
        <v>60</v>
      </c>
      <c r="D18" s="290" t="s">
        <v>74</v>
      </c>
      <c r="E18" s="290">
        <v>80</v>
      </c>
      <c r="F18" s="368"/>
      <c r="G18" s="301">
        <v>0</v>
      </c>
    </row>
    <row r="19" spans="1:7" s="25" customFormat="1" ht="24" customHeight="1" x14ac:dyDescent="0.25">
      <c r="A19" s="300">
        <v>17</v>
      </c>
      <c r="B19" s="290">
        <v>35300400</v>
      </c>
      <c r="C19" s="291" t="s">
        <v>130</v>
      </c>
      <c r="D19" s="290" t="s">
        <v>72</v>
      </c>
      <c r="E19" s="290">
        <v>42</v>
      </c>
      <c r="F19" s="368"/>
      <c r="G19" s="301">
        <v>0</v>
      </c>
    </row>
    <row r="20" spans="1:7" s="25" customFormat="1" ht="24" customHeight="1" x14ac:dyDescent="0.25">
      <c r="A20" s="300">
        <v>18</v>
      </c>
      <c r="B20" s="290" t="s">
        <v>131</v>
      </c>
      <c r="C20" s="291" t="s">
        <v>132</v>
      </c>
      <c r="D20" s="290" t="s">
        <v>72</v>
      </c>
      <c r="E20" s="290">
        <v>0</v>
      </c>
      <c r="F20" s="368"/>
      <c r="G20" s="301">
        <v>0</v>
      </c>
    </row>
    <row r="21" spans="1:7" s="25" customFormat="1" ht="24" customHeight="1" x14ac:dyDescent="0.25">
      <c r="A21" s="300">
        <v>19</v>
      </c>
      <c r="B21" s="290" t="s">
        <v>133</v>
      </c>
      <c r="C21" s="291" t="s">
        <v>134</v>
      </c>
      <c r="D21" s="290" t="s">
        <v>72</v>
      </c>
      <c r="E21" s="290">
        <v>0</v>
      </c>
      <c r="F21" s="368"/>
      <c r="G21" s="301">
        <v>0</v>
      </c>
    </row>
    <row r="22" spans="1:7" s="25" customFormat="1" ht="24" customHeight="1" x14ac:dyDescent="0.25">
      <c r="A22" s="300">
        <v>20</v>
      </c>
      <c r="B22" s="290" t="s">
        <v>79</v>
      </c>
      <c r="C22" s="291" t="s">
        <v>135</v>
      </c>
      <c r="D22" s="290" t="s">
        <v>72</v>
      </c>
      <c r="E22" s="290">
        <v>1622</v>
      </c>
      <c r="F22" s="368"/>
      <c r="G22" s="301">
        <v>0</v>
      </c>
    </row>
    <row r="23" spans="1:7" s="25" customFormat="1" ht="24" customHeight="1" x14ac:dyDescent="0.25">
      <c r="A23" s="300">
        <v>21</v>
      </c>
      <c r="B23" s="290" t="s">
        <v>79</v>
      </c>
      <c r="C23" s="291" t="s">
        <v>136</v>
      </c>
      <c r="D23" s="290" t="s">
        <v>72</v>
      </c>
      <c r="E23" s="290">
        <v>72</v>
      </c>
      <c r="F23" s="368"/>
      <c r="G23" s="301">
        <v>0</v>
      </c>
    </row>
    <row r="24" spans="1:7" s="25" customFormat="1" ht="24" customHeight="1" x14ac:dyDescent="0.25">
      <c r="A24" s="300">
        <v>22</v>
      </c>
      <c r="B24" s="290" t="s">
        <v>79</v>
      </c>
      <c r="C24" s="291" t="s">
        <v>137</v>
      </c>
      <c r="D24" s="290" t="s">
        <v>75</v>
      </c>
      <c r="E24" s="290">
        <v>3352</v>
      </c>
      <c r="F24" s="368"/>
      <c r="G24" s="301">
        <v>0</v>
      </c>
    </row>
    <row r="25" spans="1:7" s="25" customFormat="1" ht="24" customHeight="1" x14ac:dyDescent="0.25">
      <c r="A25" s="300">
        <v>23</v>
      </c>
      <c r="B25" s="290" t="s">
        <v>79</v>
      </c>
      <c r="C25" s="291" t="s">
        <v>138</v>
      </c>
      <c r="D25" s="290" t="s">
        <v>75</v>
      </c>
      <c r="E25" s="290">
        <v>1409</v>
      </c>
      <c r="F25" s="368"/>
      <c r="G25" s="301">
        <v>0</v>
      </c>
    </row>
    <row r="26" spans="1:7" s="25" customFormat="1" ht="24" customHeight="1" x14ac:dyDescent="0.25">
      <c r="A26" s="300">
        <v>24</v>
      </c>
      <c r="B26" s="290" t="s">
        <v>79</v>
      </c>
      <c r="C26" s="291" t="s">
        <v>139</v>
      </c>
      <c r="D26" s="290" t="s">
        <v>75</v>
      </c>
      <c r="E26" s="290">
        <v>251</v>
      </c>
      <c r="F26" s="368"/>
      <c r="G26" s="301">
        <v>0</v>
      </c>
    </row>
    <row r="27" spans="1:7" s="25" customFormat="1" ht="24" customHeight="1" x14ac:dyDescent="0.25">
      <c r="A27" s="300">
        <v>25</v>
      </c>
      <c r="B27" s="290" t="s">
        <v>79</v>
      </c>
      <c r="C27" s="291" t="s">
        <v>140</v>
      </c>
      <c r="D27" s="290" t="s">
        <v>75</v>
      </c>
      <c r="E27" s="290">
        <v>0</v>
      </c>
      <c r="F27" s="368"/>
      <c r="G27" s="301">
        <v>0</v>
      </c>
    </row>
    <row r="28" spans="1:7" s="25" customFormat="1" ht="24" customHeight="1" x14ac:dyDescent="0.25">
      <c r="A28" s="300">
        <v>26</v>
      </c>
      <c r="B28" s="290" t="s">
        <v>79</v>
      </c>
      <c r="C28" s="291" t="s">
        <v>141</v>
      </c>
      <c r="D28" s="290" t="s">
        <v>75</v>
      </c>
      <c r="E28" s="290">
        <v>120</v>
      </c>
      <c r="F28" s="368"/>
      <c r="G28" s="301">
        <v>0</v>
      </c>
    </row>
    <row r="29" spans="1:7" s="25" customFormat="1" ht="24" customHeight="1" x14ac:dyDescent="0.25">
      <c r="A29" s="300">
        <v>27</v>
      </c>
      <c r="B29" s="290" t="s">
        <v>79</v>
      </c>
      <c r="C29" s="291" t="s">
        <v>142</v>
      </c>
      <c r="D29" s="290" t="s">
        <v>75</v>
      </c>
      <c r="E29" s="290">
        <v>0</v>
      </c>
      <c r="F29" s="368"/>
      <c r="G29" s="301">
        <v>0</v>
      </c>
    </row>
    <row r="30" spans="1:7" s="25" customFormat="1" ht="24" customHeight="1" x14ac:dyDescent="0.25">
      <c r="A30" s="300">
        <v>28</v>
      </c>
      <c r="B30" s="290" t="s">
        <v>79</v>
      </c>
      <c r="C30" s="291" t="s">
        <v>143</v>
      </c>
      <c r="D30" s="290" t="s">
        <v>71</v>
      </c>
      <c r="E30" s="290">
        <v>258</v>
      </c>
      <c r="F30" s="368"/>
      <c r="G30" s="301">
        <v>0</v>
      </c>
    </row>
    <row r="31" spans="1:7" s="25" customFormat="1" ht="24" customHeight="1" x14ac:dyDescent="0.25">
      <c r="A31" s="300">
        <v>29</v>
      </c>
      <c r="B31" s="290" t="s">
        <v>79</v>
      </c>
      <c r="C31" s="291" t="s">
        <v>144</v>
      </c>
      <c r="D31" s="290" t="s">
        <v>75</v>
      </c>
      <c r="E31" s="290">
        <v>0</v>
      </c>
      <c r="F31" s="368"/>
      <c r="G31" s="301">
        <v>0</v>
      </c>
    </row>
    <row r="32" spans="1:7" s="25" customFormat="1" ht="24" customHeight="1" x14ac:dyDescent="0.25">
      <c r="A32" s="300">
        <v>30</v>
      </c>
      <c r="B32" s="290">
        <v>40600200</v>
      </c>
      <c r="C32" s="291" t="s">
        <v>58</v>
      </c>
      <c r="D32" s="290" t="s">
        <v>73</v>
      </c>
      <c r="E32" s="290">
        <v>175</v>
      </c>
      <c r="F32" s="368"/>
      <c r="G32" s="301">
        <v>0</v>
      </c>
    </row>
    <row r="33" spans="1:7" s="25" customFormat="1" ht="24" customHeight="1" x14ac:dyDescent="0.25">
      <c r="A33" s="300">
        <v>31</v>
      </c>
      <c r="B33" s="290">
        <v>4060105</v>
      </c>
      <c r="C33" s="291" t="s">
        <v>145</v>
      </c>
      <c r="D33" s="290" t="s">
        <v>74</v>
      </c>
      <c r="E33" s="290">
        <v>1</v>
      </c>
      <c r="F33" s="368"/>
      <c r="G33" s="301">
        <v>0</v>
      </c>
    </row>
    <row r="34" spans="1:7" s="25" customFormat="1" ht="24" customHeight="1" x14ac:dyDescent="0.25">
      <c r="A34" s="300">
        <v>32</v>
      </c>
      <c r="B34" s="290">
        <v>40603085</v>
      </c>
      <c r="C34" s="291" t="s">
        <v>146</v>
      </c>
      <c r="D34" s="290" t="s">
        <v>74</v>
      </c>
      <c r="E34" s="290">
        <v>2</v>
      </c>
      <c r="F34" s="368"/>
      <c r="G34" s="301">
        <v>0</v>
      </c>
    </row>
    <row r="35" spans="1:7" s="25" customFormat="1" ht="24" customHeight="1" x14ac:dyDescent="0.25">
      <c r="A35" s="300">
        <v>33</v>
      </c>
      <c r="B35" s="290" t="s">
        <v>79</v>
      </c>
      <c r="C35" s="291" t="s">
        <v>147</v>
      </c>
      <c r="D35" s="290" t="s">
        <v>72</v>
      </c>
      <c r="E35" s="290">
        <v>336</v>
      </c>
      <c r="F35" s="368"/>
      <c r="G35" s="301">
        <v>0</v>
      </c>
    </row>
    <row r="36" spans="1:7" s="25" customFormat="1" ht="24" customHeight="1" x14ac:dyDescent="0.25">
      <c r="A36" s="300">
        <v>34</v>
      </c>
      <c r="B36" s="290" t="s">
        <v>79</v>
      </c>
      <c r="C36" s="291" t="s">
        <v>148</v>
      </c>
      <c r="D36" s="290" t="s">
        <v>72</v>
      </c>
      <c r="E36" s="290">
        <v>20</v>
      </c>
      <c r="F36" s="368"/>
      <c r="G36" s="301">
        <v>0</v>
      </c>
    </row>
    <row r="37" spans="1:7" s="25" customFormat="1" ht="24" customHeight="1" x14ac:dyDescent="0.25">
      <c r="A37" s="300">
        <v>35</v>
      </c>
      <c r="B37" s="290" t="s">
        <v>79</v>
      </c>
      <c r="C37" s="291" t="s">
        <v>149</v>
      </c>
      <c r="D37" s="290" t="s">
        <v>74</v>
      </c>
      <c r="E37" s="290">
        <v>6</v>
      </c>
      <c r="F37" s="368"/>
      <c r="G37" s="301">
        <v>0</v>
      </c>
    </row>
    <row r="38" spans="1:7" s="25" customFormat="1" ht="24" customHeight="1" x14ac:dyDescent="0.25">
      <c r="A38" s="300">
        <v>36</v>
      </c>
      <c r="B38" s="290">
        <v>60600605</v>
      </c>
      <c r="C38" s="291" t="s">
        <v>150</v>
      </c>
      <c r="D38" s="290" t="s">
        <v>74</v>
      </c>
      <c r="E38" s="290">
        <v>0</v>
      </c>
      <c r="F38" s="368"/>
      <c r="G38" s="301">
        <v>0</v>
      </c>
    </row>
    <row r="39" spans="1:7" s="25" customFormat="1" ht="24" customHeight="1" x14ac:dyDescent="0.25">
      <c r="A39" s="300">
        <v>37</v>
      </c>
      <c r="B39" s="290" t="s">
        <v>79</v>
      </c>
      <c r="C39" s="291" t="s">
        <v>59</v>
      </c>
      <c r="D39" s="290" t="s">
        <v>120</v>
      </c>
      <c r="E39" s="290">
        <v>84</v>
      </c>
      <c r="F39" s="368"/>
      <c r="G39" s="301">
        <v>0</v>
      </c>
    </row>
    <row r="40" spans="1:7" s="25" customFormat="1" ht="24" customHeight="1" x14ac:dyDescent="0.25">
      <c r="A40" s="300">
        <v>38</v>
      </c>
      <c r="B40" s="290" t="s">
        <v>151</v>
      </c>
      <c r="C40" s="291" t="s">
        <v>152</v>
      </c>
      <c r="D40" s="290" t="s">
        <v>120</v>
      </c>
      <c r="E40" s="290">
        <v>123</v>
      </c>
      <c r="F40" s="368"/>
      <c r="G40" s="301">
        <v>0</v>
      </c>
    </row>
    <row r="41" spans="1:7" s="25" customFormat="1" ht="24" customHeight="1" x14ac:dyDescent="0.25">
      <c r="A41" s="300">
        <v>39</v>
      </c>
      <c r="B41" s="290" t="s">
        <v>79</v>
      </c>
      <c r="C41" s="291" t="s">
        <v>153</v>
      </c>
      <c r="D41" s="290" t="s">
        <v>120</v>
      </c>
      <c r="E41" s="290">
        <v>30</v>
      </c>
      <c r="F41" s="368"/>
      <c r="G41" s="301">
        <v>0</v>
      </c>
    </row>
    <row r="42" spans="1:7" s="25" customFormat="1" ht="24" customHeight="1" x14ac:dyDescent="0.25">
      <c r="A42" s="300">
        <v>40</v>
      </c>
      <c r="B42" s="290" t="s">
        <v>79</v>
      </c>
      <c r="C42" s="291" t="s">
        <v>154</v>
      </c>
      <c r="D42" s="290" t="s">
        <v>71</v>
      </c>
      <c r="E42" s="290">
        <v>1</v>
      </c>
      <c r="F42" s="368"/>
      <c r="G42" s="301">
        <v>0</v>
      </c>
    </row>
    <row r="43" spans="1:7" s="25" customFormat="1" ht="24" customHeight="1" x14ac:dyDescent="0.25">
      <c r="A43" s="300">
        <v>41</v>
      </c>
      <c r="B43" s="290" t="s">
        <v>54</v>
      </c>
      <c r="C43" s="291" t="s">
        <v>155</v>
      </c>
      <c r="D43" s="290" t="s">
        <v>71</v>
      </c>
      <c r="E43" s="290">
        <v>0</v>
      </c>
      <c r="F43" s="368"/>
      <c r="G43" s="301">
        <v>0</v>
      </c>
    </row>
    <row r="44" spans="1:7" s="25" customFormat="1" ht="24" customHeight="1" x14ac:dyDescent="0.25">
      <c r="A44" s="300">
        <v>42</v>
      </c>
      <c r="B44" s="290" t="s">
        <v>79</v>
      </c>
      <c r="C44" s="291" t="s">
        <v>156</v>
      </c>
      <c r="D44" s="290" t="s">
        <v>71</v>
      </c>
      <c r="E44" s="290">
        <v>4</v>
      </c>
      <c r="F44" s="368"/>
      <c r="G44" s="301">
        <v>0</v>
      </c>
    </row>
    <row r="45" spans="1:7" s="25" customFormat="1" ht="24" customHeight="1" x14ac:dyDescent="0.25">
      <c r="A45" s="300">
        <v>43</v>
      </c>
      <c r="B45" s="290" t="s">
        <v>79</v>
      </c>
      <c r="C45" s="291" t="s">
        <v>66</v>
      </c>
      <c r="D45" s="290" t="s">
        <v>71</v>
      </c>
      <c r="E45" s="290">
        <v>0</v>
      </c>
      <c r="F45" s="368"/>
      <c r="G45" s="301">
        <v>0</v>
      </c>
    </row>
    <row r="46" spans="1:7" s="25" customFormat="1" ht="24" customHeight="1" x14ac:dyDescent="0.25">
      <c r="A46" s="300">
        <v>44</v>
      </c>
      <c r="B46" s="290" t="s">
        <v>79</v>
      </c>
      <c r="C46" s="291" t="s">
        <v>157</v>
      </c>
      <c r="D46" s="290" t="s">
        <v>71</v>
      </c>
      <c r="E46" s="290">
        <v>0</v>
      </c>
      <c r="F46" s="368"/>
      <c r="G46" s="301">
        <v>0</v>
      </c>
    </row>
    <row r="47" spans="1:7" s="25" customFormat="1" ht="24" customHeight="1" x14ac:dyDescent="0.25">
      <c r="A47" s="300">
        <v>45</v>
      </c>
      <c r="B47" s="290" t="s">
        <v>79</v>
      </c>
      <c r="C47" s="291" t="s">
        <v>81</v>
      </c>
      <c r="D47" s="290" t="s">
        <v>71</v>
      </c>
      <c r="E47" s="290">
        <v>1</v>
      </c>
      <c r="F47" s="368"/>
      <c r="G47" s="301">
        <v>0</v>
      </c>
    </row>
    <row r="48" spans="1:7" s="25" customFormat="1" ht="24" customHeight="1" x14ac:dyDescent="0.25">
      <c r="A48" s="300">
        <v>46</v>
      </c>
      <c r="B48" s="290" t="s">
        <v>79</v>
      </c>
      <c r="C48" s="291" t="s">
        <v>158</v>
      </c>
      <c r="D48" s="290" t="s">
        <v>120</v>
      </c>
      <c r="E48" s="290">
        <v>86</v>
      </c>
      <c r="F48" s="368"/>
      <c r="G48" s="301">
        <v>0</v>
      </c>
    </row>
    <row r="49" spans="1:7" s="25" customFormat="1" ht="24" customHeight="1" x14ac:dyDescent="0.25">
      <c r="A49" s="300">
        <v>47</v>
      </c>
      <c r="B49" s="290" t="s">
        <v>79</v>
      </c>
      <c r="C49" s="291" t="s">
        <v>159</v>
      </c>
      <c r="D49" s="290" t="s">
        <v>120</v>
      </c>
      <c r="E49" s="290">
        <v>0</v>
      </c>
      <c r="F49" s="368"/>
      <c r="G49" s="301">
        <v>0</v>
      </c>
    </row>
    <row r="50" spans="1:7" s="25" customFormat="1" ht="24" customHeight="1" x14ac:dyDescent="0.25">
      <c r="A50" s="300">
        <v>48</v>
      </c>
      <c r="B50" s="290" t="s">
        <v>80</v>
      </c>
      <c r="C50" s="291" t="s">
        <v>160</v>
      </c>
      <c r="D50" s="290" t="s">
        <v>120</v>
      </c>
      <c r="E50" s="290">
        <v>0</v>
      </c>
      <c r="F50" s="368"/>
      <c r="G50" s="301">
        <v>0</v>
      </c>
    </row>
    <row r="51" spans="1:7" s="25" customFormat="1" ht="24" customHeight="1" x14ac:dyDescent="0.25">
      <c r="A51" s="300">
        <v>49</v>
      </c>
      <c r="B51" s="290" t="s">
        <v>55</v>
      </c>
      <c r="C51" s="291" t="s">
        <v>161</v>
      </c>
      <c r="D51" s="290" t="s">
        <v>120</v>
      </c>
      <c r="E51" s="290">
        <v>0</v>
      </c>
      <c r="F51" s="368"/>
      <c r="G51" s="301">
        <v>0</v>
      </c>
    </row>
    <row r="52" spans="1:7" s="25" customFormat="1" ht="24" customHeight="1" x14ac:dyDescent="0.25">
      <c r="A52" s="300">
        <v>50</v>
      </c>
      <c r="B52" s="290" t="s">
        <v>79</v>
      </c>
      <c r="C52" s="291" t="s">
        <v>162</v>
      </c>
      <c r="D52" s="290" t="s">
        <v>120</v>
      </c>
      <c r="E52" s="290">
        <v>577</v>
      </c>
      <c r="F52" s="368"/>
      <c r="G52" s="301">
        <v>0</v>
      </c>
    </row>
    <row r="53" spans="1:7" s="25" customFormat="1" ht="24" customHeight="1" x14ac:dyDescent="0.25">
      <c r="A53" s="300">
        <v>51</v>
      </c>
      <c r="B53" s="290" t="s">
        <v>79</v>
      </c>
      <c r="C53" s="291" t="s">
        <v>163</v>
      </c>
      <c r="D53" s="290" t="s">
        <v>120</v>
      </c>
      <c r="E53" s="290">
        <v>0</v>
      </c>
      <c r="F53" s="368"/>
      <c r="G53" s="301">
        <v>0</v>
      </c>
    </row>
    <row r="54" spans="1:7" s="25" customFormat="1" ht="24" customHeight="1" x14ac:dyDescent="0.25">
      <c r="A54" s="300">
        <v>52</v>
      </c>
      <c r="B54" s="290">
        <v>60100085</v>
      </c>
      <c r="C54" s="291" t="s">
        <v>68</v>
      </c>
      <c r="D54" s="290" t="s">
        <v>71</v>
      </c>
      <c r="E54" s="290">
        <v>1</v>
      </c>
      <c r="F54" s="368"/>
      <c r="G54" s="301">
        <v>0</v>
      </c>
    </row>
    <row r="55" spans="1:7" s="25" customFormat="1" ht="24" customHeight="1" x14ac:dyDescent="0.25">
      <c r="A55" s="300">
        <v>53</v>
      </c>
      <c r="B55" s="290" t="s">
        <v>164</v>
      </c>
      <c r="C55" s="291" t="s">
        <v>65</v>
      </c>
      <c r="D55" s="290" t="s">
        <v>71</v>
      </c>
      <c r="E55" s="290">
        <v>0</v>
      </c>
      <c r="F55" s="368"/>
      <c r="G55" s="301">
        <v>0</v>
      </c>
    </row>
    <row r="56" spans="1:7" s="25" customFormat="1" ht="24" customHeight="1" x14ac:dyDescent="0.25">
      <c r="A56" s="300">
        <v>54</v>
      </c>
      <c r="B56" s="290" t="s">
        <v>79</v>
      </c>
      <c r="C56" s="291" t="s">
        <v>67</v>
      </c>
      <c r="D56" s="290" t="s">
        <v>120</v>
      </c>
      <c r="E56" s="290">
        <v>0</v>
      </c>
      <c r="F56" s="368"/>
      <c r="G56" s="301">
        <v>0</v>
      </c>
    </row>
    <row r="57" spans="1:7" s="25" customFormat="1" ht="24" customHeight="1" x14ac:dyDescent="0.25">
      <c r="A57" s="300">
        <v>55</v>
      </c>
      <c r="B57" s="290" t="s">
        <v>79</v>
      </c>
      <c r="C57" s="291" t="s">
        <v>165</v>
      </c>
      <c r="D57" s="290" t="s">
        <v>71</v>
      </c>
      <c r="E57" s="290">
        <v>0</v>
      </c>
      <c r="F57" s="368"/>
      <c r="G57" s="301">
        <v>0</v>
      </c>
    </row>
    <row r="58" spans="1:7" s="25" customFormat="1" ht="24" customHeight="1" x14ac:dyDescent="0.25">
      <c r="A58" s="300">
        <v>56</v>
      </c>
      <c r="B58" s="290" t="s">
        <v>79</v>
      </c>
      <c r="C58" s="291" t="s">
        <v>166</v>
      </c>
      <c r="D58" s="290" t="s">
        <v>72</v>
      </c>
      <c r="E58" s="290">
        <v>0</v>
      </c>
      <c r="F58" s="368"/>
      <c r="G58" s="301">
        <v>0</v>
      </c>
    </row>
    <row r="59" spans="1:7" s="25" customFormat="1" ht="24" customHeight="1" x14ac:dyDescent="0.25">
      <c r="A59" s="300">
        <v>57</v>
      </c>
      <c r="B59" s="290" t="s">
        <v>79</v>
      </c>
      <c r="C59" s="291" t="s">
        <v>167</v>
      </c>
      <c r="D59" s="290" t="s">
        <v>69</v>
      </c>
      <c r="E59" s="290">
        <v>6</v>
      </c>
      <c r="F59" s="368"/>
      <c r="G59" s="301">
        <v>0</v>
      </c>
    </row>
    <row r="60" spans="1:7" s="25" customFormat="1" ht="24" customHeight="1" x14ac:dyDescent="0.25">
      <c r="A60" s="300">
        <v>58</v>
      </c>
      <c r="B60" s="290" t="s">
        <v>79</v>
      </c>
      <c r="C60" s="291" t="s">
        <v>77</v>
      </c>
      <c r="D60" s="290" t="s">
        <v>120</v>
      </c>
      <c r="E60" s="290">
        <v>0</v>
      </c>
      <c r="F60" s="368"/>
      <c r="G60" s="301">
        <v>0</v>
      </c>
    </row>
    <row r="61" spans="1:7" s="25" customFormat="1" ht="24" customHeight="1" x14ac:dyDescent="0.25">
      <c r="A61" s="300">
        <v>59</v>
      </c>
      <c r="B61" s="290" t="s">
        <v>79</v>
      </c>
      <c r="C61" s="291" t="s">
        <v>168</v>
      </c>
      <c r="D61" s="290" t="s">
        <v>70</v>
      </c>
      <c r="E61" s="290">
        <v>0</v>
      </c>
      <c r="F61" s="368"/>
      <c r="G61" s="301">
        <v>0</v>
      </c>
    </row>
    <row r="62" spans="1:7" s="25" customFormat="1" ht="24" customHeight="1" x14ac:dyDescent="0.25">
      <c r="A62" s="300">
        <v>60</v>
      </c>
      <c r="B62" s="290" t="s">
        <v>79</v>
      </c>
      <c r="C62" s="291" t="s">
        <v>57</v>
      </c>
      <c r="D62" s="290" t="s">
        <v>72</v>
      </c>
      <c r="E62" s="290">
        <v>0</v>
      </c>
      <c r="F62" s="368"/>
      <c r="G62" s="301">
        <v>0</v>
      </c>
    </row>
    <row r="63" spans="1:7" s="25" customFormat="1" ht="24" customHeight="1" x14ac:dyDescent="0.25">
      <c r="A63" s="300">
        <v>61</v>
      </c>
      <c r="B63" s="290" t="s">
        <v>79</v>
      </c>
      <c r="C63" s="291" t="s">
        <v>169</v>
      </c>
      <c r="D63" s="290" t="s">
        <v>72</v>
      </c>
      <c r="E63" s="290">
        <v>9</v>
      </c>
      <c r="F63" s="368"/>
      <c r="G63" s="301">
        <v>0</v>
      </c>
    </row>
    <row r="64" spans="1:7" s="25" customFormat="1" ht="24" customHeight="1" x14ac:dyDescent="0.25">
      <c r="A64" s="300">
        <v>62</v>
      </c>
      <c r="B64" s="290" t="s">
        <v>79</v>
      </c>
      <c r="C64" s="291" t="s">
        <v>82</v>
      </c>
      <c r="D64" s="290" t="s">
        <v>75</v>
      </c>
      <c r="E64" s="290">
        <v>64</v>
      </c>
      <c r="F64" s="368"/>
      <c r="G64" s="301">
        <v>0</v>
      </c>
    </row>
    <row r="65" spans="1:7" s="25" customFormat="1" ht="24" customHeight="1" x14ac:dyDescent="0.25">
      <c r="A65" s="300">
        <v>63</v>
      </c>
      <c r="B65" s="290" t="s">
        <v>79</v>
      </c>
      <c r="C65" s="291" t="s">
        <v>170</v>
      </c>
      <c r="D65" s="290" t="s">
        <v>71</v>
      </c>
      <c r="E65" s="290">
        <v>0</v>
      </c>
      <c r="F65" s="368"/>
      <c r="G65" s="301">
        <v>0</v>
      </c>
    </row>
    <row r="66" spans="1:7" s="25" customFormat="1" ht="24" customHeight="1" x14ac:dyDescent="0.25">
      <c r="A66" s="300">
        <v>64</v>
      </c>
      <c r="B66" s="290" t="s">
        <v>79</v>
      </c>
      <c r="C66" s="291" t="s">
        <v>171</v>
      </c>
      <c r="D66" s="290" t="s">
        <v>71</v>
      </c>
      <c r="E66" s="290">
        <v>0</v>
      </c>
      <c r="F66" s="368"/>
      <c r="G66" s="301">
        <v>0</v>
      </c>
    </row>
    <row r="67" spans="1:7" s="25" customFormat="1" ht="24" customHeight="1" x14ac:dyDescent="0.25">
      <c r="A67" s="300">
        <v>65</v>
      </c>
      <c r="B67" s="290" t="s">
        <v>79</v>
      </c>
      <c r="C67" s="291" t="s">
        <v>172</v>
      </c>
      <c r="D67" s="290" t="s">
        <v>72</v>
      </c>
      <c r="E67" s="290">
        <v>0</v>
      </c>
      <c r="F67" s="368"/>
      <c r="G67" s="301">
        <v>0</v>
      </c>
    </row>
    <row r="68" spans="1:7" s="25" customFormat="1" ht="24" customHeight="1" x14ac:dyDescent="0.25">
      <c r="A68" s="300">
        <v>66</v>
      </c>
      <c r="B68" s="290" t="s">
        <v>173</v>
      </c>
      <c r="C68" s="291" t="s">
        <v>174</v>
      </c>
      <c r="D68" s="290" t="s">
        <v>120</v>
      </c>
      <c r="E68" s="290">
        <v>200</v>
      </c>
      <c r="F68" s="368"/>
      <c r="G68" s="301">
        <v>0</v>
      </c>
    </row>
    <row r="69" spans="1:7" s="25" customFormat="1" ht="24" customHeight="1" x14ac:dyDescent="0.25">
      <c r="A69" s="300">
        <v>67</v>
      </c>
      <c r="B69" s="290" t="s">
        <v>79</v>
      </c>
      <c r="C69" s="291" t="s">
        <v>175</v>
      </c>
      <c r="D69" s="290" t="s">
        <v>69</v>
      </c>
      <c r="E69" s="290">
        <v>2</v>
      </c>
      <c r="F69" s="368"/>
      <c r="G69" s="301">
        <v>0</v>
      </c>
    </row>
    <row r="70" spans="1:7" ht="24" customHeight="1" thickBot="1" x14ac:dyDescent="0.3">
      <c r="A70" s="297">
        <v>68</v>
      </c>
      <c r="B70" s="298" t="s">
        <v>183</v>
      </c>
      <c r="C70" s="298"/>
      <c r="D70" s="298"/>
      <c r="E70" s="298"/>
      <c r="F70" s="298"/>
      <c r="G70" s="299">
        <f>SUM(G3:G69)</f>
        <v>0</v>
      </c>
    </row>
    <row r="71" spans="1:7" ht="16.5" x14ac:dyDescent="0.25">
      <c r="A71" s="41"/>
      <c r="B71" s="41"/>
      <c r="C71" s="42"/>
      <c r="D71" s="41"/>
      <c r="E71" s="41"/>
      <c r="F71" s="41"/>
      <c r="G71" s="41"/>
    </row>
    <row r="72" spans="1:7" ht="16.5" x14ac:dyDescent="0.25">
      <c r="A72" s="41"/>
      <c r="B72" s="41"/>
      <c r="C72" s="42"/>
      <c r="D72" s="41"/>
      <c r="E72" s="41"/>
      <c r="F72" s="41"/>
      <c r="G72" s="41"/>
    </row>
  </sheetData>
  <sheetProtection algorithmName="SHA-512" hashValue="WpxRh8X0aV+u3+FxRDFuwgNSsSI8kd1NYw7MYm7JEKXOd3Q4WuRcpfFR8lrBO2P93WBwDt74G/POP1tlpos2JQ==" saltValue="YtoW5drFMbcOGRBCCwtp+Q==" spinCount="100000" sheet="1" objects="1" scenarios="1"/>
  <mergeCells count="2">
    <mergeCell ref="A1:G1"/>
    <mergeCell ref="B70:F70"/>
  </mergeCells>
  <pageMargins left="0.7" right="0.7" top="0.75" bottom="0.75" header="0.3" footer="0.3"/>
  <pageSetup scale="60" fitToWidth="0" fitToHeight="0" orientation="portrait" r:id="rId1"/>
  <rowBreaks count="1" manualBreakCount="1">
    <brk id="45"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C1234-41B1-4B4F-BE94-CB26172DC5AE}">
  <sheetPr>
    <tabColor rgb="FFFFC000"/>
  </sheetPr>
  <dimension ref="A1:G72"/>
  <sheetViews>
    <sheetView view="pageBreakPreview" zoomScaleNormal="100" zoomScaleSheetLayoutView="100" workbookViewId="0">
      <selection activeCell="C7" sqref="C7"/>
    </sheetView>
  </sheetViews>
  <sheetFormatPr defaultRowHeight="15" x14ac:dyDescent="0.25"/>
  <cols>
    <col min="1" max="1" width="9.7109375" style="26" customWidth="1"/>
    <col min="2" max="2" width="15.7109375" style="26" customWidth="1"/>
    <col min="3" max="3" width="60.85546875" style="27" customWidth="1"/>
    <col min="4" max="4" width="14.7109375" style="26" customWidth="1"/>
    <col min="5" max="6" width="10.7109375" style="26" customWidth="1"/>
    <col min="7" max="7" width="25.7109375" style="26" customWidth="1"/>
  </cols>
  <sheetData>
    <row r="1" spans="1:7" ht="105" customHeight="1" x14ac:dyDescent="0.25">
      <c r="A1" s="352" t="s">
        <v>177</v>
      </c>
      <c r="B1" s="353"/>
      <c r="C1" s="353"/>
      <c r="D1" s="353"/>
      <c r="E1" s="353"/>
      <c r="F1" s="353"/>
      <c r="G1" s="354"/>
    </row>
    <row r="2" spans="1:7" s="25" customFormat="1" ht="30" customHeight="1" x14ac:dyDescent="0.2">
      <c r="A2" s="355" t="s">
        <v>42</v>
      </c>
      <c r="B2" s="356" t="str">
        <f>'[2]Original Items Condensed'!C8</f>
        <v>Code Number</v>
      </c>
      <c r="C2" s="356" t="s">
        <v>41</v>
      </c>
      <c r="D2" s="357" t="s">
        <v>40</v>
      </c>
      <c r="E2" s="357" t="s">
        <v>39</v>
      </c>
      <c r="F2" s="358" t="s">
        <v>38</v>
      </c>
      <c r="G2" s="359" t="s">
        <v>37</v>
      </c>
    </row>
    <row r="3" spans="1:7" s="25" customFormat="1" ht="24" customHeight="1" x14ac:dyDescent="0.25">
      <c r="A3" s="360">
        <v>1</v>
      </c>
      <c r="B3" s="361" t="s">
        <v>79</v>
      </c>
      <c r="C3" s="362" t="s">
        <v>78</v>
      </c>
      <c r="D3" s="361" t="s">
        <v>69</v>
      </c>
      <c r="E3" s="361">
        <v>481</v>
      </c>
      <c r="F3" s="367"/>
      <c r="G3" s="363">
        <v>0</v>
      </c>
    </row>
    <row r="4" spans="1:7" s="25" customFormat="1" ht="24" customHeight="1" x14ac:dyDescent="0.25">
      <c r="A4" s="360">
        <v>2</v>
      </c>
      <c r="B4" s="361" t="s">
        <v>79</v>
      </c>
      <c r="C4" s="362" t="s">
        <v>118</v>
      </c>
      <c r="D4" s="361" t="s">
        <v>69</v>
      </c>
      <c r="E4" s="361">
        <v>409</v>
      </c>
      <c r="F4" s="367"/>
      <c r="G4" s="363">
        <v>0</v>
      </c>
    </row>
    <row r="5" spans="1:7" s="25" customFormat="1" ht="24" customHeight="1" x14ac:dyDescent="0.25">
      <c r="A5" s="360">
        <v>3</v>
      </c>
      <c r="B5" s="361">
        <v>44000100</v>
      </c>
      <c r="C5" s="362" t="s">
        <v>62</v>
      </c>
      <c r="D5" s="361" t="s">
        <v>72</v>
      </c>
      <c r="E5" s="361">
        <v>23</v>
      </c>
      <c r="F5" s="367"/>
      <c r="G5" s="363">
        <v>0</v>
      </c>
    </row>
    <row r="6" spans="1:7" s="25" customFormat="1" ht="24" customHeight="1" x14ac:dyDescent="0.25">
      <c r="A6" s="360">
        <v>4</v>
      </c>
      <c r="B6" s="361" t="s">
        <v>79</v>
      </c>
      <c r="C6" s="362" t="s">
        <v>119</v>
      </c>
      <c r="D6" s="361" t="s">
        <v>72</v>
      </c>
      <c r="E6" s="361">
        <v>17</v>
      </c>
      <c r="F6" s="367"/>
      <c r="G6" s="363">
        <v>0</v>
      </c>
    </row>
    <row r="7" spans="1:7" s="25" customFormat="1" ht="24" customHeight="1" x14ac:dyDescent="0.25">
      <c r="A7" s="360">
        <v>5</v>
      </c>
      <c r="B7" s="361">
        <v>44000300</v>
      </c>
      <c r="C7" s="362" t="s">
        <v>63</v>
      </c>
      <c r="D7" s="361" t="s">
        <v>120</v>
      </c>
      <c r="E7" s="361">
        <v>15</v>
      </c>
      <c r="F7" s="367"/>
      <c r="G7" s="363">
        <v>0</v>
      </c>
    </row>
    <row r="8" spans="1:7" s="25" customFormat="1" ht="24" customHeight="1" x14ac:dyDescent="0.25">
      <c r="A8" s="360">
        <v>6</v>
      </c>
      <c r="B8" s="361">
        <v>44000500</v>
      </c>
      <c r="C8" s="362" t="s">
        <v>64</v>
      </c>
      <c r="D8" s="361" t="s">
        <v>120</v>
      </c>
      <c r="E8" s="361">
        <v>72</v>
      </c>
      <c r="F8" s="367"/>
      <c r="G8" s="363">
        <v>0</v>
      </c>
    </row>
    <row r="9" spans="1:7" s="25" customFormat="1" ht="24" customHeight="1" x14ac:dyDescent="0.25">
      <c r="A9" s="360">
        <v>7</v>
      </c>
      <c r="B9" s="361">
        <v>44000600</v>
      </c>
      <c r="C9" s="362" t="s">
        <v>121</v>
      </c>
      <c r="D9" s="361" t="s">
        <v>75</v>
      </c>
      <c r="E9" s="361">
        <v>252</v>
      </c>
      <c r="F9" s="367"/>
      <c r="G9" s="363">
        <v>0</v>
      </c>
    </row>
    <row r="10" spans="1:7" s="25" customFormat="1" ht="24" customHeight="1" x14ac:dyDescent="0.25">
      <c r="A10" s="360">
        <v>8</v>
      </c>
      <c r="B10" s="361" t="s">
        <v>122</v>
      </c>
      <c r="C10" s="362" t="s">
        <v>123</v>
      </c>
      <c r="D10" s="361" t="s">
        <v>72</v>
      </c>
      <c r="E10" s="361">
        <v>1028</v>
      </c>
      <c r="F10" s="367"/>
      <c r="G10" s="363">
        <v>0</v>
      </c>
    </row>
    <row r="11" spans="1:7" s="25" customFormat="1" ht="24" customHeight="1" x14ac:dyDescent="0.25">
      <c r="A11" s="360">
        <v>9</v>
      </c>
      <c r="B11" s="361" t="s">
        <v>79</v>
      </c>
      <c r="C11" s="362" t="s">
        <v>124</v>
      </c>
      <c r="D11" s="361" t="s">
        <v>75</v>
      </c>
      <c r="E11" s="361">
        <v>2859</v>
      </c>
      <c r="F11" s="367"/>
      <c r="G11" s="363">
        <v>0</v>
      </c>
    </row>
    <row r="12" spans="1:7" s="25" customFormat="1" ht="24" customHeight="1" x14ac:dyDescent="0.25">
      <c r="A12" s="360">
        <v>10</v>
      </c>
      <c r="B12" s="361">
        <v>20700220</v>
      </c>
      <c r="C12" s="362" t="s">
        <v>61</v>
      </c>
      <c r="D12" s="361" t="s">
        <v>72</v>
      </c>
      <c r="E12" s="361">
        <v>0</v>
      </c>
      <c r="F12" s="367"/>
      <c r="G12" s="363">
        <v>0</v>
      </c>
    </row>
    <row r="13" spans="1:7" s="25" customFormat="1" ht="24" customHeight="1" x14ac:dyDescent="0.25">
      <c r="A13" s="360">
        <v>11</v>
      </c>
      <c r="B13" s="361">
        <v>31101100</v>
      </c>
      <c r="C13" s="362" t="s">
        <v>125</v>
      </c>
      <c r="D13" s="361" t="s">
        <v>69</v>
      </c>
      <c r="E13" s="361">
        <v>515</v>
      </c>
      <c r="F13" s="367"/>
      <c r="G13" s="363">
        <v>0</v>
      </c>
    </row>
    <row r="14" spans="1:7" s="25" customFormat="1" ht="24" customHeight="1" x14ac:dyDescent="0.25">
      <c r="A14" s="360">
        <v>12</v>
      </c>
      <c r="B14" s="361">
        <v>20800150</v>
      </c>
      <c r="C14" s="362" t="s">
        <v>126</v>
      </c>
      <c r="D14" s="361" t="s">
        <v>69</v>
      </c>
      <c r="E14" s="361">
        <v>139</v>
      </c>
      <c r="F14" s="367"/>
      <c r="G14" s="363">
        <v>0</v>
      </c>
    </row>
    <row r="15" spans="1:7" s="25" customFormat="1" ht="24" customHeight="1" x14ac:dyDescent="0.25">
      <c r="A15" s="360">
        <v>13</v>
      </c>
      <c r="B15" s="361" t="s">
        <v>127</v>
      </c>
      <c r="C15" s="362" t="s">
        <v>56</v>
      </c>
      <c r="D15" s="361" t="s">
        <v>69</v>
      </c>
      <c r="E15" s="361">
        <v>148</v>
      </c>
      <c r="F15" s="367"/>
      <c r="G15" s="363">
        <v>0</v>
      </c>
    </row>
    <row r="16" spans="1:7" s="25" customFormat="1" ht="24" customHeight="1" x14ac:dyDescent="0.25">
      <c r="A16" s="360">
        <v>14</v>
      </c>
      <c r="B16" s="361" t="s">
        <v>79</v>
      </c>
      <c r="C16" s="362" t="s">
        <v>128</v>
      </c>
      <c r="D16" s="361" t="s">
        <v>69</v>
      </c>
      <c r="E16" s="361">
        <v>50</v>
      </c>
      <c r="F16" s="367"/>
      <c r="G16" s="363">
        <v>0</v>
      </c>
    </row>
    <row r="17" spans="1:7" s="25" customFormat="1" ht="24" customHeight="1" x14ac:dyDescent="0.25">
      <c r="A17" s="360">
        <v>15</v>
      </c>
      <c r="B17" s="361" t="s">
        <v>79</v>
      </c>
      <c r="C17" s="362" t="s">
        <v>129</v>
      </c>
      <c r="D17" s="361" t="s">
        <v>69</v>
      </c>
      <c r="E17" s="361">
        <v>8</v>
      </c>
      <c r="F17" s="367"/>
      <c r="G17" s="363">
        <v>0</v>
      </c>
    </row>
    <row r="18" spans="1:7" s="25" customFormat="1" ht="24" customHeight="1" x14ac:dyDescent="0.25">
      <c r="A18" s="360">
        <v>16</v>
      </c>
      <c r="B18" s="361">
        <v>35300200</v>
      </c>
      <c r="C18" s="362" t="s">
        <v>60</v>
      </c>
      <c r="D18" s="361" t="s">
        <v>74</v>
      </c>
      <c r="E18" s="361">
        <v>30</v>
      </c>
      <c r="F18" s="367"/>
      <c r="G18" s="363">
        <v>0</v>
      </c>
    </row>
    <row r="19" spans="1:7" s="25" customFormat="1" ht="24" customHeight="1" x14ac:dyDescent="0.25">
      <c r="A19" s="360">
        <v>17</v>
      </c>
      <c r="B19" s="361">
        <v>35300400</v>
      </c>
      <c r="C19" s="362" t="s">
        <v>130</v>
      </c>
      <c r="D19" s="361" t="s">
        <v>72</v>
      </c>
      <c r="E19" s="361">
        <v>23</v>
      </c>
      <c r="F19" s="367"/>
      <c r="G19" s="363">
        <v>0</v>
      </c>
    </row>
    <row r="20" spans="1:7" s="25" customFormat="1" ht="24" customHeight="1" x14ac:dyDescent="0.25">
      <c r="A20" s="360">
        <v>18</v>
      </c>
      <c r="B20" s="361" t="s">
        <v>131</v>
      </c>
      <c r="C20" s="362" t="s">
        <v>132</v>
      </c>
      <c r="D20" s="361" t="s">
        <v>72</v>
      </c>
      <c r="E20" s="361">
        <v>0</v>
      </c>
      <c r="F20" s="367"/>
      <c r="G20" s="363">
        <v>0</v>
      </c>
    </row>
    <row r="21" spans="1:7" s="25" customFormat="1" ht="24" customHeight="1" x14ac:dyDescent="0.25">
      <c r="A21" s="360">
        <v>19</v>
      </c>
      <c r="B21" s="361" t="s">
        <v>133</v>
      </c>
      <c r="C21" s="362" t="s">
        <v>134</v>
      </c>
      <c r="D21" s="361" t="s">
        <v>72</v>
      </c>
      <c r="E21" s="361">
        <v>0</v>
      </c>
      <c r="F21" s="367"/>
      <c r="G21" s="363">
        <v>0</v>
      </c>
    </row>
    <row r="22" spans="1:7" s="25" customFormat="1" ht="24" customHeight="1" x14ac:dyDescent="0.25">
      <c r="A22" s="360">
        <v>20</v>
      </c>
      <c r="B22" s="361" t="s">
        <v>79</v>
      </c>
      <c r="C22" s="362" t="s">
        <v>135</v>
      </c>
      <c r="D22" s="361" t="s">
        <v>72</v>
      </c>
      <c r="E22" s="361">
        <v>780</v>
      </c>
      <c r="F22" s="367"/>
      <c r="G22" s="363">
        <v>0</v>
      </c>
    </row>
    <row r="23" spans="1:7" s="25" customFormat="1" ht="24" customHeight="1" x14ac:dyDescent="0.25">
      <c r="A23" s="360">
        <v>21</v>
      </c>
      <c r="B23" s="361" t="s">
        <v>79</v>
      </c>
      <c r="C23" s="362" t="s">
        <v>136</v>
      </c>
      <c r="D23" s="361" t="s">
        <v>72</v>
      </c>
      <c r="E23" s="361">
        <v>0</v>
      </c>
      <c r="F23" s="367"/>
      <c r="G23" s="363">
        <v>0</v>
      </c>
    </row>
    <row r="24" spans="1:7" s="25" customFormat="1" ht="24" customHeight="1" x14ac:dyDescent="0.25">
      <c r="A24" s="360">
        <v>22</v>
      </c>
      <c r="B24" s="361" t="s">
        <v>79</v>
      </c>
      <c r="C24" s="362" t="s">
        <v>137</v>
      </c>
      <c r="D24" s="361" t="s">
        <v>75</v>
      </c>
      <c r="E24" s="361">
        <v>2859</v>
      </c>
      <c r="F24" s="367"/>
      <c r="G24" s="363">
        <v>0</v>
      </c>
    </row>
    <row r="25" spans="1:7" s="25" customFormat="1" ht="24" customHeight="1" x14ac:dyDescent="0.25">
      <c r="A25" s="360">
        <v>23</v>
      </c>
      <c r="B25" s="361" t="s">
        <v>79</v>
      </c>
      <c r="C25" s="362" t="s">
        <v>138</v>
      </c>
      <c r="D25" s="361" t="s">
        <v>75</v>
      </c>
      <c r="E25" s="361">
        <v>105</v>
      </c>
      <c r="F25" s="367"/>
      <c r="G25" s="363">
        <v>0</v>
      </c>
    </row>
    <row r="26" spans="1:7" s="25" customFormat="1" ht="24" customHeight="1" x14ac:dyDescent="0.25">
      <c r="A26" s="360">
        <v>24</v>
      </c>
      <c r="B26" s="361" t="s">
        <v>79</v>
      </c>
      <c r="C26" s="362" t="s">
        <v>139</v>
      </c>
      <c r="D26" s="361" t="s">
        <v>75</v>
      </c>
      <c r="E26" s="361">
        <v>123</v>
      </c>
      <c r="F26" s="367"/>
      <c r="G26" s="363">
        <v>0</v>
      </c>
    </row>
    <row r="27" spans="1:7" s="25" customFormat="1" ht="24" customHeight="1" x14ac:dyDescent="0.25">
      <c r="A27" s="360">
        <v>25</v>
      </c>
      <c r="B27" s="361" t="s">
        <v>79</v>
      </c>
      <c r="C27" s="362" t="s">
        <v>140</v>
      </c>
      <c r="D27" s="361" t="s">
        <v>75</v>
      </c>
      <c r="E27" s="361">
        <v>25</v>
      </c>
      <c r="F27" s="367"/>
      <c r="G27" s="363">
        <v>0</v>
      </c>
    </row>
    <row r="28" spans="1:7" s="25" customFormat="1" ht="24" customHeight="1" x14ac:dyDescent="0.25">
      <c r="A28" s="360">
        <v>26</v>
      </c>
      <c r="B28" s="361" t="s">
        <v>79</v>
      </c>
      <c r="C28" s="362" t="s">
        <v>141</v>
      </c>
      <c r="D28" s="361" t="s">
        <v>75</v>
      </c>
      <c r="E28" s="361">
        <v>90</v>
      </c>
      <c r="F28" s="367"/>
      <c r="G28" s="363">
        <v>0</v>
      </c>
    </row>
    <row r="29" spans="1:7" s="25" customFormat="1" ht="24" customHeight="1" x14ac:dyDescent="0.25">
      <c r="A29" s="360">
        <v>27</v>
      </c>
      <c r="B29" s="361" t="s">
        <v>79</v>
      </c>
      <c r="C29" s="362" t="s">
        <v>142</v>
      </c>
      <c r="D29" s="361" t="s">
        <v>75</v>
      </c>
      <c r="E29" s="361">
        <v>0</v>
      </c>
      <c r="F29" s="367"/>
      <c r="G29" s="363">
        <v>0</v>
      </c>
    </row>
    <row r="30" spans="1:7" s="25" customFormat="1" ht="24" customHeight="1" x14ac:dyDescent="0.25">
      <c r="A30" s="360">
        <v>28</v>
      </c>
      <c r="B30" s="361" t="s">
        <v>79</v>
      </c>
      <c r="C30" s="362" t="s">
        <v>143</v>
      </c>
      <c r="D30" s="361" t="s">
        <v>71</v>
      </c>
      <c r="E30" s="361">
        <v>171</v>
      </c>
      <c r="F30" s="367"/>
      <c r="G30" s="363">
        <v>0</v>
      </c>
    </row>
    <row r="31" spans="1:7" s="25" customFormat="1" ht="24" customHeight="1" x14ac:dyDescent="0.25">
      <c r="A31" s="360">
        <v>29</v>
      </c>
      <c r="B31" s="361" t="s">
        <v>79</v>
      </c>
      <c r="C31" s="362" t="s">
        <v>144</v>
      </c>
      <c r="D31" s="361" t="s">
        <v>75</v>
      </c>
      <c r="E31" s="361">
        <v>2295</v>
      </c>
      <c r="F31" s="367"/>
      <c r="G31" s="363">
        <v>0</v>
      </c>
    </row>
    <row r="32" spans="1:7" s="25" customFormat="1" ht="24" customHeight="1" x14ac:dyDescent="0.25">
      <c r="A32" s="360">
        <v>30</v>
      </c>
      <c r="B32" s="361">
        <v>40600200</v>
      </c>
      <c r="C32" s="362" t="s">
        <v>58</v>
      </c>
      <c r="D32" s="361" t="s">
        <v>73</v>
      </c>
      <c r="E32" s="361">
        <v>40</v>
      </c>
      <c r="F32" s="367"/>
      <c r="G32" s="363">
        <v>0</v>
      </c>
    </row>
    <row r="33" spans="1:7" s="25" customFormat="1" ht="24" customHeight="1" x14ac:dyDescent="0.25">
      <c r="A33" s="360">
        <v>31</v>
      </c>
      <c r="B33" s="361">
        <v>4060105</v>
      </c>
      <c r="C33" s="362" t="s">
        <v>145</v>
      </c>
      <c r="D33" s="361" t="s">
        <v>74</v>
      </c>
      <c r="E33" s="361">
        <v>1</v>
      </c>
      <c r="F33" s="367"/>
      <c r="G33" s="363">
        <v>0</v>
      </c>
    </row>
    <row r="34" spans="1:7" s="25" customFormat="1" ht="24" customHeight="1" x14ac:dyDescent="0.25">
      <c r="A34" s="360">
        <v>32</v>
      </c>
      <c r="B34" s="361">
        <v>40603085</v>
      </c>
      <c r="C34" s="362" t="s">
        <v>146</v>
      </c>
      <c r="D34" s="361" t="s">
        <v>74</v>
      </c>
      <c r="E34" s="361">
        <v>2</v>
      </c>
      <c r="F34" s="367"/>
      <c r="G34" s="363">
        <v>0</v>
      </c>
    </row>
    <row r="35" spans="1:7" s="25" customFormat="1" ht="24" customHeight="1" x14ac:dyDescent="0.25">
      <c r="A35" s="360">
        <v>33</v>
      </c>
      <c r="B35" s="361" t="s">
        <v>79</v>
      </c>
      <c r="C35" s="362" t="s">
        <v>147</v>
      </c>
      <c r="D35" s="361" t="s">
        <v>72</v>
      </c>
      <c r="E35" s="361">
        <v>0</v>
      </c>
      <c r="F35" s="367"/>
      <c r="G35" s="363">
        <v>0</v>
      </c>
    </row>
    <row r="36" spans="1:7" s="25" customFormat="1" ht="24" customHeight="1" x14ac:dyDescent="0.25">
      <c r="A36" s="360">
        <v>34</v>
      </c>
      <c r="B36" s="361" t="s">
        <v>79</v>
      </c>
      <c r="C36" s="362" t="s">
        <v>148</v>
      </c>
      <c r="D36" s="361" t="s">
        <v>72</v>
      </c>
      <c r="E36" s="361">
        <v>0</v>
      </c>
      <c r="F36" s="367"/>
      <c r="G36" s="363">
        <v>0</v>
      </c>
    </row>
    <row r="37" spans="1:7" s="25" customFormat="1" ht="24" customHeight="1" x14ac:dyDescent="0.25">
      <c r="A37" s="360">
        <v>35</v>
      </c>
      <c r="B37" s="361" t="s">
        <v>79</v>
      </c>
      <c r="C37" s="362" t="s">
        <v>149</v>
      </c>
      <c r="D37" s="361" t="s">
        <v>74</v>
      </c>
      <c r="E37" s="361">
        <v>3</v>
      </c>
      <c r="F37" s="367"/>
      <c r="G37" s="363">
        <v>0</v>
      </c>
    </row>
    <row r="38" spans="1:7" s="25" customFormat="1" ht="24" customHeight="1" x14ac:dyDescent="0.25">
      <c r="A38" s="360">
        <v>36</v>
      </c>
      <c r="B38" s="361">
        <v>60600605</v>
      </c>
      <c r="C38" s="362" t="s">
        <v>150</v>
      </c>
      <c r="D38" s="361" t="s">
        <v>74</v>
      </c>
      <c r="E38" s="361">
        <v>0</v>
      </c>
      <c r="F38" s="367"/>
      <c r="G38" s="363">
        <v>0</v>
      </c>
    </row>
    <row r="39" spans="1:7" s="25" customFormat="1" ht="24" customHeight="1" x14ac:dyDescent="0.25">
      <c r="A39" s="360">
        <v>37</v>
      </c>
      <c r="B39" s="361" t="s">
        <v>79</v>
      </c>
      <c r="C39" s="362" t="s">
        <v>59</v>
      </c>
      <c r="D39" s="361" t="s">
        <v>120</v>
      </c>
      <c r="E39" s="361">
        <v>15</v>
      </c>
      <c r="F39" s="367"/>
      <c r="G39" s="363">
        <v>0</v>
      </c>
    </row>
    <row r="40" spans="1:7" s="25" customFormat="1" ht="24" customHeight="1" x14ac:dyDescent="0.25">
      <c r="A40" s="360">
        <v>38</v>
      </c>
      <c r="B40" s="361" t="s">
        <v>151</v>
      </c>
      <c r="C40" s="362" t="s">
        <v>152</v>
      </c>
      <c r="D40" s="361" t="s">
        <v>120</v>
      </c>
      <c r="E40" s="361">
        <v>43</v>
      </c>
      <c r="F40" s="367"/>
      <c r="G40" s="363">
        <v>0</v>
      </c>
    </row>
    <row r="41" spans="1:7" s="25" customFormat="1" ht="24" customHeight="1" x14ac:dyDescent="0.25">
      <c r="A41" s="360">
        <v>39</v>
      </c>
      <c r="B41" s="361" t="s">
        <v>79</v>
      </c>
      <c r="C41" s="362" t="s">
        <v>153</v>
      </c>
      <c r="D41" s="361" t="s">
        <v>120</v>
      </c>
      <c r="E41" s="361">
        <v>29</v>
      </c>
      <c r="F41" s="367"/>
      <c r="G41" s="363">
        <v>0</v>
      </c>
    </row>
    <row r="42" spans="1:7" s="25" customFormat="1" ht="24" customHeight="1" x14ac:dyDescent="0.25">
      <c r="A42" s="360">
        <v>40</v>
      </c>
      <c r="B42" s="361" t="s">
        <v>79</v>
      </c>
      <c r="C42" s="362" t="s">
        <v>154</v>
      </c>
      <c r="D42" s="361" t="s">
        <v>71</v>
      </c>
      <c r="E42" s="361">
        <v>1</v>
      </c>
      <c r="F42" s="367"/>
      <c r="G42" s="363">
        <v>0</v>
      </c>
    </row>
    <row r="43" spans="1:7" s="25" customFormat="1" ht="24" customHeight="1" x14ac:dyDescent="0.25">
      <c r="A43" s="360">
        <v>41</v>
      </c>
      <c r="B43" s="361" t="s">
        <v>54</v>
      </c>
      <c r="C43" s="362" t="s">
        <v>155</v>
      </c>
      <c r="D43" s="361" t="s">
        <v>71</v>
      </c>
      <c r="E43" s="361">
        <v>0</v>
      </c>
      <c r="F43" s="367"/>
      <c r="G43" s="363">
        <v>0</v>
      </c>
    </row>
    <row r="44" spans="1:7" s="25" customFormat="1" ht="24" customHeight="1" x14ac:dyDescent="0.25">
      <c r="A44" s="360">
        <v>42</v>
      </c>
      <c r="B44" s="361" t="s">
        <v>79</v>
      </c>
      <c r="C44" s="362" t="s">
        <v>156</v>
      </c>
      <c r="D44" s="361" t="s">
        <v>71</v>
      </c>
      <c r="E44" s="361">
        <v>5</v>
      </c>
      <c r="F44" s="367"/>
      <c r="G44" s="363">
        <v>0</v>
      </c>
    </row>
    <row r="45" spans="1:7" s="25" customFormat="1" ht="24" customHeight="1" x14ac:dyDescent="0.25">
      <c r="A45" s="360">
        <v>43</v>
      </c>
      <c r="B45" s="361" t="s">
        <v>79</v>
      </c>
      <c r="C45" s="362" t="s">
        <v>66</v>
      </c>
      <c r="D45" s="361" t="s">
        <v>71</v>
      </c>
      <c r="E45" s="361">
        <v>0</v>
      </c>
      <c r="F45" s="367"/>
      <c r="G45" s="363">
        <v>0</v>
      </c>
    </row>
    <row r="46" spans="1:7" s="25" customFormat="1" ht="24" customHeight="1" x14ac:dyDescent="0.25">
      <c r="A46" s="360">
        <v>44</v>
      </c>
      <c r="B46" s="361" t="s">
        <v>79</v>
      </c>
      <c r="C46" s="362" t="s">
        <v>157</v>
      </c>
      <c r="D46" s="361" t="s">
        <v>71</v>
      </c>
      <c r="E46" s="361">
        <v>0</v>
      </c>
      <c r="F46" s="367"/>
      <c r="G46" s="363">
        <v>0</v>
      </c>
    </row>
    <row r="47" spans="1:7" s="25" customFormat="1" ht="24" customHeight="1" x14ac:dyDescent="0.25">
      <c r="A47" s="360">
        <v>45</v>
      </c>
      <c r="B47" s="361" t="s">
        <v>79</v>
      </c>
      <c r="C47" s="362" t="s">
        <v>81</v>
      </c>
      <c r="D47" s="361" t="s">
        <v>71</v>
      </c>
      <c r="E47" s="361">
        <v>1</v>
      </c>
      <c r="F47" s="367"/>
      <c r="G47" s="363">
        <v>0</v>
      </c>
    </row>
    <row r="48" spans="1:7" s="25" customFormat="1" ht="24" customHeight="1" x14ac:dyDescent="0.25">
      <c r="A48" s="360">
        <v>46</v>
      </c>
      <c r="B48" s="361" t="s">
        <v>79</v>
      </c>
      <c r="C48" s="362" t="s">
        <v>158</v>
      </c>
      <c r="D48" s="361" t="s">
        <v>120</v>
      </c>
      <c r="E48" s="361">
        <v>134</v>
      </c>
      <c r="F48" s="367"/>
      <c r="G48" s="363">
        <v>0</v>
      </c>
    </row>
    <row r="49" spans="1:7" s="25" customFormat="1" ht="24" customHeight="1" x14ac:dyDescent="0.25">
      <c r="A49" s="360">
        <v>47</v>
      </c>
      <c r="B49" s="361" t="s">
        <v>79</v>
      </c>
      <c r="C49" s="362" t="s">
        <v>159</v>
      </c>
      <c r="D49" s="361" t="s">
        <v>120</v>
      </c>
      <c r="E49" s="361">
        <v>0</v>
      </c>
      <c r="F49" s="367"/>
      <c r="G49" s="363">
        <v>0</v>
      </c>
    </row>
    <row r="50" spans="1:7" s="25" customFormat="1" ht="24" customHeight="1" x14ac:dyDescent="0.25">
      <c r="A50" s="360">
        <v>48</v>
      </c>
      <c r="B50" s="361" t="s">
        <v>80</v>
      </c>
      <c r="C50" s="362" t="s">
        <v>160</v>
      </c>
      <c r="D50" s="361" t="s">
        <v>120</v>
      </c>
      <c r="E50" s="361">
        <v>0</v>
      </c>
      <c r="F50" s="367"/>
      <c r="G50" s="363">
        <v>0</v>
      </c>
    </row>
    <row r="51" spans="1:7" s="25" customFormat="1" ht="24" customHeight="1" x14ac:dyDescent="0.25">
      <c r="A51" s="360">
        <v>49</v>
      </c>
      <c r="B51" s="361" t="s">
        <v>55</v>
      </c>
      <c r="C51" s="362" t="s">
        <v>161</v>
      </c>
      <c r="D51" s="361" t="s">
        <v>120</v>
      </c>
      <c r="E51" s="361">
        <v>0</v>
      </c>
      <c r="F51" s="367"/>
      <c r="G51" s="363">
        <v>0</v>
      </c>
    </row>
    <row r="52" spans="1:7" s="25" customFormat="1" ht="24" customHeight="1" x14ac:dyDescent="0.25">
      <c r="A52" s="360">
        <v>50</v>
      </c>
      <c r="B52" s="361" t="s">
        <v>79</v>
      </c>
      <c r="C52" s="362" t="s">
        <v>162</v>
      </c>
      <c r="D52" s="361" t="s">
        <v>120</v>
      </c>
      <c r="E52" s="361">
        <v>0</v>
      </c>
      <c r="F52" s="367"/>
      <c r="G52" s="363">
        <v>0</v>
      </c>
    </row>
    <row r="53" spans="1:7" s="25" customFormat="1" ht="24" customHeight="1" x14ac:dyDescent="0.25">
      <c r="A53" s="360">
        <v>51</v>
      </c>
      <c r="B53" s="361" t="s">
        <v>79</v>
      </c>
      <c r="C53" s="362" t="s">
        <v>163</v>
      </c>
      <c r="D53" s="361" t="s">
        <v>120</v>
      </c>
      <c r="E53" s="361">
        <v>496</v>
      </c>
      <c r="F53" s="367"/>
      <c r="G53" s="363">
        <v>0</v>
      </c>
    </row>
    <row r="54" spans="1:7" s="25" customFormat="1" ht="24" customHeight="1" x14ac:dyDescent="0.25">
      <c r="A54" s="360">
        <v>52</v>
      </c>
      <c r="B54" s="361">
        <v>60100085</v>
      </c>
      <c r="C54" s="362" t="s">
        <v>68</v>
      </c>
      <c r="D54" s="361" t="s">
        <v>71</v>
      </c>
      <c r="E54" s="361">
        <v>1</v>
      </c>
      <c r="F54" s="367"/>
      <c r="G54" s="363">
        <v>0</v>
      </c>
    </row>
    <row r="55" spans="1:7" s="25" customFormat="1" ht="24" customHeight="1" x14ac:dyDescent="0.25">
      <c r="A55" s="360">
        <v>53</v>
      </c>
      <c r="B55" s="361" t="s">
        <v>164</v>
      </c>
      <c r="C55" s="362" t="s">
        <v>65</v>
      </c>
      <c r="D55" s="361" t="s">
        <v>71</v>
      </c>
      <c r="E55" s="361">
        <v>1</v>
      </c>
      <c r="F55" s="367"/>
      <c r="G55" s="363">
        <v>0</v>
      </c>
    </row>
    <row r="56" spans="1:7" s="25" customFormat="1" ht="24" customHeight="1" x14ac:dyDescent="0.25">
      <c r="A56" s="360">
        <v>54</v>
      </c>
      <c r="B56" s="361" t="s">
        <v>79</v>
      </c>
      <c r="C56" s="362" t="s">
        <v>67</v>
      </c>
      <c r="D56" s="361" t="s">
        <v>120</v>
      </c>
      <c r="E56" s="361">
        <v>0</v>
      </c>
      <c r="F56" s="367"/>
      <c r="G56" s="363">
        <v>0</v>
      </c>
    </row>
    <row r="57" spans="1:7" s="25" customFormat="1" ht="24" customHeight="1" x14ac:dyDescent="0.25">
      <c r="A57" s="360">
        <v>55</v>
      </c>
      <c r="B57" s="361" t="s">
        <v>79</v>
      </c>
      <c r="C57" s="362" t="s">
        <v>165</v>
      </c>
      <c r="D57" s="361" t="s">
        <v>71</v>
      </c>
      <c r="E57" s="361">
        <v>0</v>
      </c>
      <c r="F57" s="367"/>
      <c r="G57" s="363">
        <v>0</v>
      </c>
    </row>
    <row r="58" spans="1:7" s="25" customFormat="1" ht="24" customHeight="1" x14ac:dyDescent="0.25">
      <c r="A58" s="360">
        <v>56</v>
      </c>
      <c r="B58" s="361" t="s">
        <v>79</v>
      </c>
      <c r="C58" s="362" t="s">
        <v>166</v>
      </c>
      <c r="D58" s="361" t="s">
        <v>72</v>
      </c>
      <c r="E58" s="361">
        <v>470</v>
      </c>
      <c r="F58" s="367"/>
      <c r="G58" s="363">
        <v>0</v>
      </c>
    </row>
    <row r="59" spans="1:7" s="25" customFormat="1" ht="24" customHeight="1" x14ac:dyDescent="0.25">
      <c r="A59" s="360">
        <v>57</v>
      </c>
      <c r="B59" s="361" t="s">
        <v>79</v>
      </c>
      <c r="C59" s="362" t="s">
        <v>167</v>
      </c>
      <c r="D59" s="361" t="s">
        <v>69</v>
      </c>
      <c r="E59" s="361">
        <v>1</v>
      </c>
      <c r="F59" s="367"/>
      <c r="G59" s="363">
        <v>0</v>
      </c>
    </row>
    <row r="60" spans="1:7" s="25" customFormat="1" ht="24" customHeight="1" x14ac:dyDescent="0.25">
      <c r="A60" s="360">
        <v>58</v>
      </c>
      <c r="B60" s="361" t="s">
        <v>79</v>
      </c>
      <c r="C60" s="362" t="s">
        <v>77</v>
      </c>
      <c r="D60" s="361" t="s">
        <v>120</v>
      </c>
      <c r="E60" s="361">
        <v>0</v>
      </c>
      <c r="F60" s="367"/>
      <c r="G60" s="363">
        <v>0</v>
      </c>
    </row>
    <row r="61" spans="1:7" s="25" customFormat="1" ht="24" customHeight="1" x14ac:dyDescent="0.25">
      <c r="A61" s="360">
        <v>59</v>
      </c>
      <c r="B61" s="361" t="s">
        <v>79</v>
      </c>
      <c r="C61" s="362" t="s">
        <v>168</v>
      </c>
      <c r="D61" s="361" t="s">
        <v>70</v>
      </c>
      <c r="E61" s="361">
        <v>0</v>
      </c>
      <c r="F61" s="367"/>
      <c r="G61" s="363">
        <v>0</v>
      </c>
    </row>
    <row r="62" spans="1:7" s="25" customFormat="1" ht="24" customHeight="1" x14ac:dyDescent="0.25">
      <c r="A62" s="360">
        <v>60</v>
      </c>
      <c r="B62" s="361" t="s">
        <v>79</v>
      </c>
      <c r="C62" s="362" t="s">
        <v>57</v>
      </c>
      <c r="D62" s="361" t="s">
        <v>72</v>
      </c>
      <c r="E62" s="361">
        <v>0</v>
      </c>
      <c r="F62" s="367"/>
      <c r="G62" s="363">
        <v>0</v>
      </c>
    </row>
    <row r="63" spans="1:7" s="25" customFormat="1" ht="24" customHeight="1" x14ac:dyDescent="0.25">
      <c r="A63" s="360">
        <v>61</v>
      </c>
      <c r="B63" s="361" t="s">
        <v>79</v>
      </c>
      <c r="C63" s="362" t="s">
        <v>169</v>
      </c>
      <c r="D63" s="361" t="s">
        <v>72</v>
      </c>
      <c r="E63" s="361">
        <v>2</v>
      </c>
      <c r="F63" s="367"/>
      <c r="G63" s="363">
        <v>0</v>
      </c>
    </row>
    <row r="64" spans="1:7" s="25" customFormat="1" ht="24" customHeight="1" x14ac:dyDescent="0.25">
      <c r="A64" s="360">
        <v>62</v>
      </c>
      <c r="B64" s="361" t="s">
        <v>79</v>
      </c>
      <c r="C64" s="362" t="s">
        <v>82</v>
      </c>
      <c r="D64" s="361" t="s">
        <v>75</v>
      </c>
      <c r="E64" s="361">
        <v>64</v>
      </c>
      <c r="F64" s="367"/>
      <c r="G64" s="363">
        <v>0</v>
      </c>
    </row>
    <row r="65" spans="1:7" s="25" customFormat="1" ht="24" customHeight="1" x14ac:dyDescent="0.25">
      <c r="A65" s="360">
        <v>63</v>
      </c>
      <c r="B65" s="361" t="s">
        <v>79</v>
      </c>
      <c r="C65" s="362" t="s">
        <v>170</v>
      </c>
      <c r="D65" s="361" t="s">
        <v>71</v>
      </c>
      <c r="E65" s="361">
        <v>0</v>
      </c>
      <c r="F65" s="367"/>
      <c r="G65" s="363">
        <v>0</v>
      </c>
    </row>
    <row r="66" spans="1:7" s="25" customFormat="1" ht="24" customHeight="1" x14ac:dyDescent="0.25">
      <c r="A66" s="360">
        <v>64</v>
      </c>
      <c r="B66" s="361" t="s">
        <v>79</v>
      </c>
      <c r="C66" s="362" t="s">
        <v>171</v>
      </c>
      <c r="D66" s="361" t="s">
        <v>71</v>
      </c>
      <c r="E66" s="361">
        <v>0</v>
      </c>
      <c r="F66" s="367"/>
      <c r="G66" s="363">
        <v>0</v>
      </c>
    </row>
    <row r="67" spans="1:7" s="25" customFormat="1" ht="24" customHeight="1" x14ac:dyDescent="0.25">
      <c r="A67" s="360">
        <v>65</v>
      </c>
      <c r="B67" s="361" t="s">
        <v>79</v>
      </c>
      <c r="C67" s="362" t="s">
        <v>172</v>
      </c>
      <c r="D67" s="361" t="s">
        <v>72</v>
      </c>
      <c r="E67" s="361">
        <v>0</v>
      </c>
      <c r="F67" s="367"/>
      <c r="G67" s="363">
        <v>0</v>
      </c>
    </row>
    <row r="68" spans="1:7" s="25" customFormat="1" ht="24" customHeight="1" x14ac:dyDescent="0.25">
      <c r="A68" s="360">
        <v>66</v>
      </c>
      <c r="B68" s="361" t="s">
        <v>173</v>
      </c>
      <c r="C68" s="362" t="s">
        <v>174</v>
      </c>
      <c r="D68" s="361" t="s">
        <v>120</v>
      </c>
      <c r="E68" s="361">
        <v>0</v>
      </c>
      <c r="F68" s="367"/>
      <c r="G68" s="363">
        <v>0</v>
      </c>
    </row>
    <row r="69" spans="1:7" s="25" customFormat="1" ht="24" customHeight="1" x14ac:dyDescent="0.25">
      <c r="A69" s="360">
        <v>67</v>
      </c>
      <c r="B69" s="361" t="s">
        <v>79</v>
      </c>
      <c r="C69" s="362" t="s">
        <v>175</v>
      </c>
      <c r="D69" s="361" t="s">
        <v>69</v>
      </c>
      <c r="E69" s="361">
        <v>0</v>
      </c>
      <c r="F69" s="367"/>
      <c r="G69" s="363">
        <v>0</v>
      </c>
    </row>
    <row r="70" spans="1:7" ht="24" customHeight="1" thickBot="1" x14ac:dyDescent="0.3">
      <c r="A70" s="364">
        <v>68</v>
      </c>
      <c r="B70" s="365" t="s">
        <v>184</v>
      </c>
      <c r="C70" s="365"/>
      <c r="D70" s="365"/>
      <c r="E70" s="365"/>
      <c r="F70" s="365"/>
      <c r="G70" s="366">
        <f>SUM(G3:G69)</f>
        <v>0</v>
      </c>
    </row>
    <row r="71" spans="1:7" ht="16.5" x14ac:dyDescent="0.25">
      <c r="A71" s="41"/>
      <c r="B71" s="41"/>
      <c r="C71" s="42"/>
      <c r="D71" s="41"/>
      <c r="E71" s="41"/>
      <c r="F71" s="41"/>
      <c r="G71" s="41"/>
    </row>
    <row r="72" spans="1:7" ht="16.5" x14ac:dyDescent="0.25">
      <c r="A72" s="41"/>
      <c r="B72" s="41"/>
      <c r="C72" s="42"/>
      <c r="D72" s="41"/>
      <c r="E72" s="41"/>
      <c r="F72" s="41"/>
      <c r="G72" s="41"/>
    </row>
  </sheetData>
  <sheetProtection algorithmName="SHA-512" hashValue="Mpxvem0EW9yq0f96wqoBeypBqXNiWGPkyqL+A+XqfYN0g99Sn40M9OALDxJ6PavVM9RXglcMTAkoF/Bi78Jxug==" saltValue="Tplb9cs57MIFBm4Rkv7SgQ==" spinCount="100000" sheet="1" objects="1" scenarios="1"/>
  <mergeCells count="2">
    <mergeCell ref="A1:G1"/>
    <mergeCell ref="B70:F70"/>
  </mergeCells>
  <pageMargins left="0.7" right="0.7" top="0.75" bottom="0.75" header="0.3" footer="0.3"/>
  <pageSetup scale="60" fitToWidth="0" fitToHeight="0" orientation="portrait" r:id="rId1"/>
  <rowBreaks count="1" manualBreakCount="1">
    <brk id="45"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12F06-4240-44A7-A60F-B81D68BEF07A}">
  <sheetPr>
    <pageSetUpPr fitToPage="1"/>
  </sheetPr>
  <dimension ref="A1:C49"/>
  <sheetViews>
    <sheetView view="pageBreakPreview" zoomScaleNormal="100" zoomScaleSheetLayoutView="100" zoomScalePageLayoutView="80" workbookViewId="0">
      <selection activeCell="C11" sqref="C11"/>
    </sheetView>
  </sheetViews>
  <sheetFormatPr defaultColWidth="1" defaultRowHeight="15" x14ac:dyDescent="0.25"/>
  <cols>
    <col min="1" max="1" width="21.28515625" customWidth="1"/>
    <col min="2" max="2" width="79.7109375" customWidth="1"/>
    <col min="3" max="3" width="18.7109375" customWidth="1"/>
  </cols>
  <sheetData>
    <row r="1" spans="1:3" ht="24" customHeight="1" thickTop="1" x14ac:dyDescent="0.25">
      <c r="A1" s="111" t="s">
        <v>10</v>
      </c>
      <c r="B1" s="410" t="s">
        <v>112</v>
      </c>
      <c r="C1" s="411"/>
    </row>
    <row r="2" spans="1:3" ht="24" customHeight="1" x14ac:dyDescent="0.25">
      <c r="A2" s="75" t="s">
        <v>87</v>
      </c>
      <c r="B2" s="45" t="s">
        <v>109</v>
      </c>
      <c r="C2" s="76"/>
    </row>
    <row r="3" spans="1:3" ht="24" customHeight="1" x14ac:dyDescent="0.25">
      <c r="A3" s="112" t="s">
        <v>11</v>
      </c>
      <c r="B3" s="113" t="s">
        <v>111</v>
      </c>
      <c r="C3" s="77"/>
    </row>
    <row r="4" spans="1:3" ht="24" customHeight="1" x14ac:dyDescent="0.25">
      <c r="A4" s="75" t="s">
        <v>88</v>
      </c>
      <c r="B4" s="114" t="s">
        <v>110</v>
      </c>
      <c r="C4" s="78"/>
    </row>
    <row r="5" spans="1:3" ht="8.25" hidden="1" customHeight="1" x14ac:dyDescent="0.25">
      <c r="A5" s="169"/>
      <c r="B5" s="170"/>
      <c r="C5" s="171"/>
    </row>
    <row r="6" spans="1:3" ht="33" hidden="1" customHeight="1" x14ac:dyDescent="0.25">
      <c r="A6" s="79"/>
      <c r="C6" s="80" t="s">
        <v>0</v>
      </c>
    </row>
    <row r="7" spans="1:3" ht="18" hidden="1" x14ac:dyDescent="0.25">
      <c r="A7" s="79"/>
      <c r="C7" s="81">
        <f>SUM('[1]BidFormMASTER All Alleys'!D16)</f>
        <v>525000</v>
      </c>
    </row>
    <row r="8" spans="1:3" ht="25.5" x14ac:dyDescent="0.35">
      <c r="A8" s="172" t="s">
        <v>90</v>
      </c>
      <c r="B8" s="173"/>
      <c r="C8" s="174"/>
    </row>
    <row r="9" spans="1:3" ht="24.75" customHeight="1" x14ac:dyDescent="0.35">
      <c r="A9" s="79"/>
      <c r="C9" s="82" t="s">
        <v>12</v>
      </c>
    </row>
    <row r="10" spans="1:3" s="2" customFormat="1" ht="18.75" x14ac:dyDescent="0.3">
      <c r="A10" s="83" t="s">
        <v>35</v>
      </c>
      <c r="B10" s="84"/>
      <c r="C10" s="85">
        <f>SUM('Master Bid Tab'!D72)</f>
        <v>1030000</v>
      </c>
    </row>
    <row r="11" spans="1:3" ht="18.75" customHeight="1" x14ac:dyDescent="0.3">
      <c r="A11" s="86" t="s">
        <v>13</v>
      </c>
      <c r="B11" s="1"/>
      <c r="C11" s="87"/>
    </row>
    <row r="12" spans="1:3" ht="18.75" customHeight="1" x14ac:dyDescent="0.3">
      <c r="A12" s="86" t="s">
        <v>14</v>
      </c>
      <c r="B12" s="1"/>
      <c r="C12" s="88">
        <f>SUM(C10*C11)*0.04</f>
        <v>0</v>
      </c>
    </row>
    <row r="13" spans="1:3" ht="18.75" customHeight="1" x14ac:dyDescent="0.3">
      <c r="A13" s="89"/>
      <c r="B13" s="90"/>
      <c r="C13" s="91"/>
    </row>
    <row r="14" spans="1:3" ht="18.75" customHeight="1" x14ac:dyDescent="0.3">
      <c r="A14" s="86"/>
      <c r="B14" s="1"/>
      <c r="C14" s="88">
        <f>SUM($C$10)</f>
        <v>1030000</v>
      </c>
    </row>
    <row r="15" spans="1:3" ht="18.75" customHeight="1" x14ac:dyDescent="0.3">
      <c r="A15" s="86" t="s">
        <v>15</v>
      </c>
      <c r="B15" s="1"/>
      <c r="C15" s="87"/>
    </row>
    <row r="16" spans="1:3" ht="18.75" customHeight="1" x14ac:dyDescent="0.3">
      <c r="A16" s="86" t="s">
        <v>16</v>
      </c>
      <c r="B16" s="1"/>
      <c r="C16" s="88">
        <f t="shared" ref="C16" si="0">SUM(C14*C15)*0.03</f>
        <v>0</v>
      </c>
    </row>
    <row r="17" spans="1:3" ht="18.75" customHeight="1" x14ac:dyDescent="0.3">
      <c r="A17" s="89"/>
      <c r="B17" s="90"/>
      <c r="C17" s="91"/>
    </row>
    <row r="18" spans="1:3" ht="18.75" customHeight="1" x14ac:dyDescent="0.3">
      <c r="A18" s="86"/>
      <c r="B18" s="1"/>
      <c r="C18" s="88">
        <f>SUM($C$10)</f>
        <v>1030000</v>
      </c>
    </row>
    <row r="19" spans="1:3" ht="18.75" customHeight="1" x14ac:dyDescent="0.3">
      <c r="A19" s="86" t="s">
        <v>17</v>
      </c>
      <c r="B19" s="1"/>
      <c r="C19" s="87"/>
    </row>
    <row r="20" spans="1:3" ht="18.75" customHeight="1" x14ac:dyDescent="0.3">
      <c r="A20" s="86" t="s">
        <v>18</v>
      </c>
      <c r="B20" s="1"/>
      <c r="C20" s="88">
        <f t="shared" ref="C20" si="1">SUM(C18*C19)*0.01</f>
        <v>0</v>
      </c>
    </row>
    <row r="21" spans="1:3" ht="18.75" customHeight="1" x14ac:dyDescent="0.3">
      <c r="A21" s="89"/>
      <c r="B21" s="90"/>
      <c r="C21" s="91"/>
    </row>
    <row r="22" spans="1:3" ht="18.75" customHeight="1" x14ac:dyDescent="0.3">
      <c r="A22" s="86"/>
      <c r="B22" s="1"/>
      <c r="C22" s="88">
        <f>SUM($C$10)</f>
        <v>1030000</v>
      </c>
    </row>
    <row r="23" spans="1:3" ht="18.75" customHeight="1" x14ac:dyDescent="0.3">
      <c r="A23" s="86" t="s">
        <v>19</v>
      </c>
      <c r="B23" s="1"/>
      <c r="C23" s="87"/>
    </row>
    <row r="24" spans="1:3" ht="18.75" customHeight="1" x14ac:dyDescent="0.3">
      <c r="A24" s="86" t="s">
        <v>20</v>
      </c>
      <c r="B24" s="1"/>
      <c r="C24" s="88">
        <f t="shared" ref="C24" si="2">SUM(C22*C23)*0.04</f>
        <v>0</v>
      </c>
    </row>
    <row r="25" spans="1:3" ht="18.75" customHeight="1" x14ac:dyDescent="0.3">
      <c r="A25" s="89"/>
      <c r="B25" s="90"/>
      <c r="C25" s="91"/>
    </row>
    <row r="26" spans="1:3" ht="18.75" customHeight="1" x14ac:dyDescent="0.3">
      <c r="A26" s="86"/>
      <c r="B26" s="1"/>
      <c r="C26" s="88">
        <f>SUM($C$10)</f>
        <v>1030000</v>
      </c>
    </row>
    <row r="27" spans="1:3" ht="18.75" customHeight="1" x14ac:dyDescent="0.3">
      <c r="A27" s="86" t="s">
        <v>21</v>
      </c>
      <c r="B27" s="1"/>
      <c r="C27" s="87"/>
    </row>
    <row r="28" spans="1:3" ht="18.75" customHeight="1" x14ac:dyDescent="0.3">
      <c r="A28" s="86" t="s">
        <v>22</v>
      </c>
      <c r="B28" s="1"/>
      <c r="C28" s="88">
        <f t="shared" ref="C28" si="3">SUM(C26*C27)*0.03</f>
        <v>0</v>
      </c>
    </row>
    <row r="29" spans="1:3" ht="18.75" customHeight="1" x14ac:dyDescent="0.3">
      <c r="A29" s="89"/>
      <c r="B29" s="90"/>
      <c r="C29" s="91"/>
    </row>
    <row r="30" spans="1:3" ht="18.75" customHeight="1" x14ac:dyDescent="0.3">
      <c r="A30" s="86"/>
      <c r="B30" s="1"/>
      <c r="C30" s="88">
        <f>SUM($C$10)</f>
        <v>1030000</v>
      </c>
    </row>
    <row r="31" spans="1:3" ht="18.75" customHeight="1" x14ac:dyDescent="0.3">
      <c r="A31" s="86" t="s">
        <v>23</v>
      </c>
      <c r="B31" s="1"/>
      <c r="C31" s="87"/>
    </row>
    <row r="32" spans="1:3" ht="18.75" customHeight="1" x14ac:dyDescent="0.3">
      <c r="A32" s="86" t="s">
        <v>24</v>
      </c>
      <c r="B32" s="1"/>
      <c r="C32" s="88">
        <f t="shared" ref="C32" si="4">SUM(C30*C31)*0.01</f>
        <v>0</v>
      </c>
    </row>
    <row r="33" spans="1:3" ht="18.75" customHeight="1" x14ac:dyDescent="0.3">
      <c r="A33" s="89"/>
      <c r="B33" s="90"/>
      <c r="C33" s="91"/>
    </row>
    <row r="34" spans="1:3" ht="18.75" customHeight="1" x14ac:dyDescent="0.3">
      <c r="A34" s="86"/>
      <c r="B34" s="1"/>
      <c r="C34" s="88">
        <f>SUM($C$10)</f>
        <v>1030000</v>
      </c>
    </row>
    <row r="35" spans="1:3" ht="18.75" customHeight="1" x14ac:dyDescent="0.3">
      <c r="A35" s="86" t="s">
        <v>25</v>
      </c>
      <c r="B35" s="1"/>
      <c r="C35" s="88">
        <f>SUM(C12+C16+C20+C24+C28+C32)</f>
        <v>0</v>
      </c>
    </row>
    <row r="36" spans="1:3" ht="18.75" customHeight="1" x14ac:dyDescent="0.3">
      <c r="A36" s="86" t="s">
        <v>26</v>
      </c>
      <c r="B36" s="1"/>
      <c r="C36" s="88">
        <f t="shared" ref="C36" si="5">SUM(C34-C35)</f>
        <v>1030000</v>
      </c>
    </row>
    <row r="37" spans="1:3" ht="8.85" customHeight="1" x14ac:dyDescent="0.3">
      <c r="A37" s="92"/>
      <c r="B37" s="93"/>
      <c r="C37" s="94"/>
    </row>
    <row r="38" spans="1:3" ht="24" customHeight="1" thickBot="1" x14ac:dyDescent="0.3">
      <c r="A38" s="83" t="s">
        <v>27</v>
      </c>
      <c r="B38" s="84"/>
      <c r="C38" s="85">
        <f>SUM(C36)</f>
        <v>1030000</v>
      </c>
    </row>
    <row r="39" spans="1:3" ht="17.45" customHeight="1" thickBot="1" x14ac:dyDescent="0.3">
      <c r="A39" s="175" t="s">
        <v>5</v>
      </c>
      <c r="B39" s="176"/>
      <c r="C39" s="95"/>
    </row>
    <row r="40" spans="1:3" ht="17.45" customHeight="1" thickBot="1" x14ac:dyDescent="0.3">
      <c r="A40" s="164" t="s">
        <v>28</v>
      </c>
      <c r="B40" s="125"/>
      <c r="C40" s="165"/>
    </row>
    <row r="41" spans="1:3" ht="17.45" customHeight="1" x14ac:dyDescent="0.3">
      <c r="A41" s="96" t="s">
        <v>29</v>
      </c>
      <c r="B41" s="177"/>
      <c r="C41" s="178"/>
    </row>
    <row r="42" spans="1:3" ht="17.45" customHeight="1" thickBot="1" x14ac:dyDescent="0.35">
      <c r="A42" s="97" t="s">
        <v>30</v>
      </c>
      <c r="B42" s="179"/>
      <c r="C42" s="180"/>
    </row>
    <row r="43" spans="1:3" ht="18.75" thickBot="1" x14ac:dyDescent="0.3">
      <c r="A43" s="164" t="s">
        <v>31</v>
      </c>
      <c r="B43" s="125"/>
      <c r="C43" s="165"/>
    </row>
    <row r="44" spans="1:3" ht="125.25" customHeight="1" thickBot="1" x14ac:dyDescent="0.3">
      <c r="A44" s="166" t="s">
        <v>76</v>
      </c>
      <c r="B44" s="167"/>
      <c r="C44" s="168"/>
    </row>
    <row r="45" spans="1:3" ht="17.25" thickBot="1" x14ac:dyDescent="0.35">
      <c r="A45" s="98" t="s">
        <v>32</v>
      </c>
      <c r="B45" s="43"/>
      <c r="C45" s="99"/>
    </row>
    <row r="46" spans="1:3" ht="16.5" x14ac:dyDescent="0.3">
      <c r="A46" s="100" t="s">
        <v>33</v>
      </c>
      <c r="B46" s="101"/>
      <c r="C46" s="102"/>
    </row>
    <row r="47" spans="1:3" ht="16.5" x14ac:dyDescent="0.3">
      <c r="A47" s="103" t="s">
        <v>34</v>
      </c>
      <c r="B47" s="104"/>
      <c r="C47" s="105"/>
    </row>
    <row r="48" spans="1:3" ht="17.25" thickBot="1" x14ac:dyDescent="0.35">
      <c r="A48" s="106" t="s">
        <v>89</v>
      </c>
      <c r="B48" s="107"/>
      <c r="C48" s="108"/>
    </row>
    <row r="49" spans="3:3" ht="18.75" thickTop="1" x14ac:dyDescent="0.25">
      <c r="C49" s="3"/>
    </row>
  </sheetData>
  <sheetProtection algorithmName="SHA-512" hashValue="sD9Bx9TYXLiwkZ5TwN6uy3Ciz73nQrSyLqmfH+DxT1Np1dKBpqbF3fVfeUcDe54gNyJEKrqPS5kZ3SiBn5iCbg==" saltValue="O34aCM47v77K/9c/1n/BWA==" spinCount="100000" sheet="1" selectLockedCells="1"/>
  <mergeCells count="9">
    <mergeCell ref="B1:C1"/>
    <mergeCell ref="A43:C43"/>
    <mergeCell ref="A44:C44"/>
    <mergeCell ref="A5:C5"/>
    <mergeCell ref="A8:C8"/>
    <mergeCell ref="A39:B39"/>
    <mergeCell ref="A40:C40"/>
    <mergeCell ref="B41:C41"/>
    <mergeCell ref="B42:C42"/>
  </mergeCells>
  <printOptions horizontalCentered="1"/>
  <pageMargins left="0.25" right="0.25" top="0.5" bottom="0.5" header="0.25" footer="0.3"/>
  <pageSetup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34BA2-E76D-4E78-BB85-4042EF021EA5}">
  <sheetPr>
    <tabColor theme="9" tint="-0.499984740745262"/>
  </sheetPr>
  <dimension ref="A1:G72"/>
  <sheetViews>
    <sheetView view="pageBreakPreview" zoomScaleNormal="100" zoomScaleSheetLayoutView="100" workbookViewId="0">
      <selection activeCell="F5" sqref="F5"/>
    </sheetView>
  </sheetViews>
  <sheetFormatPr defaultRowHeight="15" x14ac:dyDescent="0.25"/>
  <cols>
    <col min="1" max="1" width="9.7109375" style="26" customWidth="1"/>
    <col min="2" max="2" width="15.7109375" style="26" customWidth="1"/>
    <col min="3" max="3" width="60.85546875" style="27" customWidth="1"/>
    <col min="4" max="4" width="14.7109375" style="26" customWidth="1"/>
    <col min="5" max="6" width="10.7109375" style="26" customWidth="1"/>
    <col min="7" max="7" width="25.7109375" style="26" customWidth="1"/>
  </cols>
  <sheetData>
    <row r="1" spans="1:7" ht="105" customHeight="1" thickBot="1" x14ac:dyDescent="0.3">
      <c r="A1" s="390" t="s">
        <v>176</v>
      </c>
      <c r="B1" s="391"/>
      <c r="C1" s="391"/>
      <c r="D1" s="391"/>
      <c r="E1" s="391"/>
      <c r="F1" s="391"/>
      <c r="G1" s="392"/>
    </row>
    <row r="2" spans="1:7" s="25" customFormat="1" ht="30" customHeight="1" thickBot="1" x14ac:dyDescent="0.25">
      <c r="A2" s="393" t="s">
        <v>42</v>
      </c>
      <c r="B2" s="394" t="str">
        <f>'[2]Original Items Condensed'!C8</f>
        <v>Code Number</v>
      </c>
      <c r="C2" s="394" t="s">
        <v>41</v>
      </c>
      <c r="D2" s="395" t="s">
        <v>40</v>
      </c>
      <c r="E2" s="395" t="s">
        <v>39</v>
      </c>
      <c r="F2" s="396" t="s">
        <v>38</v>
      </c>
      <c r="G2" s="397" t="s">
        <v>37</v>
      </c>
    </row>
    <row r="3" spans="1:7" s="25" customFormat="1" ht="24" customHeight="1" x14ac:dyDescent="0.25">
      <c r="A3" s="398">
        <v>1</v>
      </c>
      <c r="B3" s="399" t="s">
        <v>79</v>
      </c>
      <c r="C3" s="400" t="s">
        <v>78</v>
      </c>
      <c r="D3" s="399" t="s">
        <v>69</v>
      </c>
      <c r="E3" s="399">
        <v>645</v>
      </c>
      <c r="F3" s="110"/>
      <c r="G3" s="401">
        <v>0</v>
      </c>
    </row>
    <row r="4" spans="1:7" s="25" customFormat="1" ht="24" customHeight="1" x14ac:dyDescent="0.25">
      <c r="A4" s="402">
        <v>2</v>
      </c>
      <c r="B4" s="403" t="s">
        <v>79</v>
      </c>
      <c r="C4" s="404" t="s">
        <v>118</v>
      </c>
      <c r="D4" s="403" t="s">
        <v>69</v>
      </c>
      <c r="E4" s="403">
        <v>246</v>
      </c>
      <c r="F4" s="109"/>
      <c r="G4" s="405">
        <v>0</v>
      </c>
    </row>
    <row r="5" spans="1:7" s="25" customFormat="1" ht="24" customHeight="1" x14ac:dyDescent="0.25">
      <c r="A5" s="402">
        <v>3</v>
      </c>
      <c r="B5" s="403">
        <v>44000100</v>
      </c>
      <c r="C5" s="404" t="s">
        <v>62</v>
      </c>
      <c r="D5" s="403" t="s">
        <v>72</v>
      </c>
      <c r="E5" s="403">
        <v>106</v>
      </c>
      <c r="F5" s="109"/>
      <c r="G5" s="405">
        <v>0</v>
      </c>
    </row>
    <row r="6" spans="1:7" s="25" customFormat="1" ht="24" customHeight="1" x14ac:dyDescent="0.25">
      <c r="A6" s="402">
        <v>4</v>
      </c>
      <c r="B6" s="403" t="s">
        <v>79</v>
      </c>
      <c r="C6" s="404" t="s">
        <v>119</v>
      </c>
      <c r="D6" s="403" t="s">
        <v>72</v>
      </c>
      <c r="E6" s="403">
        <v>133</v>
      </c>
      <c r="F6" s="109"/>
      <c r="G6" s="405">
        <v>0</v>
      </c>
    </row>
    <row r="7" spans="1:7" s="25" customFormat="1" ht="24" customHeight="1" x14ac:dyDescent="0.25">
      <c r="A7" s="402">
        <v>5</v>
      </c>
      <c r="B7" s="403">
        <v>44000300</v>
      </c>
      <c r="C7" s="404" t="s">
        <v>63</v>
      </c>
      <c r="D7" s="403" t="s">
        <v>120</v>
      </c>
      <c r="E7" s="403">
        <v>137</v>
      </c>
      <c r="F7" s="109"/>
      <c r="G7" s="405">
        <v>0</v>
      </c>
    </row>
    <row r="8" spans="1:7" s="25" customFormat="1" ht="24" customHeight="1" x14ac:dyDescent="0.25">
      <c r="A8" s="402">
        <v>6</v>
      </c>
      <c r="B8" s="403">
        <v>44000500</v>
      </c>
      <c r="C8" s="404" t="s">
        <v>64</v>
      </c>
      <c r="D8" s="403" t="s">
        <v>120</v>
      </c>
      <c r="E8" s="403">
        <v>143</v>
      </c>
      <c r="F8" s="109"/>
      <c r="G8" s="405">
        <v>0</v>
      </c>
    </row>
    <row r="9" spans="1:7" s="25" customFormat="1" ht="24" customHeight="1" x14ac:dyDescent="0.25">
      <c r="A9" s="402">
        <v>7</v>
      </c>
      <c r="B9" s="403">
        <v>44000600</v>
      </c>
      <c r="C9" s="404" t="s">
        <v>121</v>
      </c>
      <c r="D9" s="403" t="s">
        <v>75</v>
      </c>
      <c r="E9" s="403">
        <v>463</v>
      </c>
      <c r="F9" s="109"/>
      <c r="G9" s="405">
        <v>0</v>
      </c>
    </row>
    <row r="10" spans="1:7" s="25" customFormat="1" ht="24" customHeight="1" x14ac:dyDescent="0.25">
      <c r="A10" s="402">
        <v>8</v>
      </c>
      <c r="B10" s="403" t="s">
        <v>122</v>
      </c>
      <c r="C10" s="404" t="s">
        <v>123</v>
      </c>
      <c r="D10" s="403" t="s">
        <v>72</v>
      </c>
      <c r="E10" s="403">
        <v>2477</v>
      </c>
      <c r="F10" s="109"/>
      <c r="G10" s="405">
        <v>0</v>
      </c>
    </row>
    <row r="11" spans="1:7" s="25" customFormat="1" ht="24" customHeight="1" x14ac:dyDescent="0.25">
      <c r="A11" s="402">
        <v>9</v>
      </c>
      <c r="B11" s="403" t="s">
        <v>79</v>
      </c>
      <c r="C11" s="404" t="s">
        <v>124</v>
      </c>
      <c r="D11" s="403" t="s">
        <v>75</v>
      </c>
      <c r="E11" s="403">
        <v>4272</v>
      </c>
      <c r="F11" s="109"/>
      <c r="G11" s="405">
        <v>0</v>
      </c>
    </row>
    <row r="12" spans="1:7" s="25" customFormat="1" ht="24" customHeight="1" x14ac:dyDescent="0.25">
      <c r="A12" s="402">
        <v>10</v>
      </c>
      <c r="B12" s="403">
        <v>20700220</v>
      </c>
      <c r="C12" s="404" t="s">
        <v>61</v>
      </c>
      <c r="D12" s="403" t="s">
        <v>72</v>
      </c>
      <c r="E12" s="403">
        <v>0</v>
      </c>
      <c r="F12" s="109"/>
      <c r="G12" s="405">
        <v>0</v>
      </c>
    </row>
    <row r="13" spans="1:7" s="25" customFormat="1" ht="24" customHeight="1" x14ac:dyDescent="0.25">
      <c r="A13" s="402">
        <v>11</v>
      </c>
      <c r="B13" s="403">
        <v>31101100</v>
      </c>
      <c r="C13" s="404" t="s">
        <v>125</v>
      </c>
      <c r="D13" s="403" t="s">
        <v>69</v>
      </c>
      <c r="E13" s="403">
        <v>0</v>
      </c>
      <c r="F13" s="109"/>
      <c r="G13" s="405">
        <v>0</v>
      </c>
    </row>
    <row r="14" spans="1:7" s="25" customFormat="1" ht="24" customHeight="1" x14ac:dyDescent="0.25">
      <c r="A14" s="402">
        <v>12</v>
      </c>
      <c r="B14" s="403">
        <v>20800150</v>
      </c>
      <c r="C14" s="404" t="s">
        <v>126</v>
      </c>
      <c r="D14" s="403" t="s">
        <v>69</v>
      </c>
      <c r="E14" s="403">
        <v>448</v>
      </c>
      <c r="F14" s="109"/>
      <c r="G14" s="405">
        <v>0</v>
      </c>
    </row>
    <row r="15" spans="1:7" s="25" customFormat="1" ht="24" customHeight="1" x14ac:dyDescent="0.25">
      <c r="A15" s="402">
        <v>13</v>
      </c>
      <c r="B15" s="403" t="s">
        <v>127</v>
      </c>
      <c r="C15" s="404" t="s">
        <v>56</v>
      </c>
      <c r="D15" s="403" t="s">
        <v>69</v>
      </c>
      <c r="E15" s="403">
        <v>873</v>
      </c>
      <c r="F15" s="109"/>
      <c r="G15" s="405">
        <v>0</v>
      </c>
    </row>
    <row r="16" spans="1:7" s="25" customFormat="1" ht="24" customHeight="1" x14ac:dyDescent="0.25">
      <c r="A16" s="402">
        <v>14</v>
      </c>
      <c r="B16" s="403" t="s">
        <v>79</v>
      </c>
      <c r="C16" s="404" t="s">
        <v>128</v>
      </c>
      <c r="D16" s="403" t="s">
        <v>69</v>
      </c>
      <c r="E16" s="403">
        <v>0</v>
      </c>
      <c r="F16" s="109"/>
      <c r="G16" s="405">
        <v>0</v>
      </c>
    </row>
    <row r="17" spans="1:7" s="25" customFormat="1" ht="24" customHeight="1" x14ac:dyDescent="0.25">
      <c r="A17" s="402">
        <v>15</v>
      </c>
      <c r="B17" s="403" t="s">
        <v>79</v>
      </c>
      <c r="C17" s="404" t="s">
        <v>129</v>
      </c>
      <c r="D17" s="403" t="s">
        <v>69</v>
      </c>
      <c r="E17" s="403">
        <v>0</v>
      </c>
      <c r="F17" s="109"/>
      <c r="G17" s="405">
        <v>0</v>
      </c>
    </row>
    <row r="18" spans="1:7" s="25" customFormat="1" ht="24" customHeight="1" x14ac:dyDescent="0.25">
      <c r="A18" s="402">
        <v>16</v>
      </c>
      <c r="B18" s="403">
        <v>35300200</v>
      </c>
      <c r="C18" s="404" t="s">
        <v>60</v>
      </c>
      <c r="D18" s="403" t="s">
        <v>74</v>
      </c>
      <c r="E18" s="403">
        <v>70</v>
      </c>
      <c r="F18" s="109"/>
      <c r="G18" s="405">
        <v>0</v>
      </c>
    </row>
    <row r="19" spans="1:7" s="25" customFormat="1" ht="24" customHeight="1" x14ac:dyDescent="0.25">
      <c r="A19" s="402">
        <v>17</v>
      </c>
      <c r="B19" s="403">
        <v>35300400</v>
      </c>
      <c r="C19" s="404" t="s">
        <v>130</v>
      </c>
      <c r="D19" s="403" t="s">
        <v>72</v>
      </c>
      <c r="E19" s="403">
        <v>101</v>
      </c>
      <c r="F19" s="109"/>
      <c r="G19" s="405">
        <v>0</v>
      </c>
    </row>
    <row r="20" spans="1:7" s="25" customFormat="1" ht="24" customHeight="1" x14ac:dyDescent="0.25">
      <c r="A20" s="402">
        <v>18</v>
      </c>
      <c r="B20" s="403" t="s">
        <v>131</v>
      </c>
      <c r="C20" s="404" t="s">
        <v>132</v>
      </c>
      <c r="D20" s="403" t="s">
        <v>72</v>
      </c>
      <c r="E20" s="403">
        <v>5</v>
      </c>
      <c r="F20" s="109"/>
      <c r="G20" s="405">
        <v>0</v>
      </c>
    </row>
    <row r="21" spans="1:7" s="25" customFormat="1" ht="24" customHeight="1" x14ac:dyDescent="0.25">
      <c r="A21" s="402">
        <v>19</v>
      </c>
      <c r="B21" s="403" t="s">
        <v>133</v>
      </c>
      <c r="C21" s="404" t="s">
        <v>134</v>
      </c>
      <c r="D21" s="403" t="s">
        <v>72</v>
      </c>
      <c r="E21" s="403">
        <v>0</v>
      </c>
      <c r="F21" s="109"/>
      <c r="G21" s="405">
        <v>0</v>
      </c>
    </row>
    <row r="22" spans="1:7" s="25" customFormat="1" ht="24" customHeight="1" x14ac:dyDescent="0.25">
      <c r="A22" s="402">
        <v>20</v>
      </c>
      <c r="B22" s="403" t="s">
        <v>79</v>
      </c>
      <c r="C22" s="404" t="s">
        <v>135</v>
      </c>
      <c r="D22" s="403" t="s">
        <v>72</v>
      </c>
      <c r="E22" s="403">
        <v>2535</v>
      </c>
      <c r="F22" s="109"/>
      <c r="G22" s="405">
        <v>0</v>
      </c>
    </row>
    <row r="23" spans="1:7" s="25" customFormat="1" ht="24" customHeight="1" x14ac:dyDescent="0.25">
      <c r="A23" s="402">
        <v>21</v>
      </c>
      <c r="B23" s="403" t="s">
        <v>79</v>
      </c>
      <c r="C23" s="404" t="s">
        <v>136</v>
      </c>
      <c r="D23" s="403" t="s">
        <v>72</v>
      </c>
      <c r="E23" s="403">
        <v>27</v>
      </c>
      <c r="F23" s="109"/>
      <c r="G23" s="405">
        <v>0</v>
      </c>
    </row>
    <row r="24" spans="1:7" s="25" customFormat="1" ht="24" customHeight="1" x14ac:dyDescent="0.25">
      <c r="A24" s="402">
        <v>22</v>
      </c>
      <c r="B24" s="403" t="s">
        <v>79</v>
      </c>
      <c r="C24" s="404" t="s">
        <v>137</v>
      </c>
      <c r="D24" s="403" t="s">
        <v>75</v>
      </c>
      <c r="E24" s="403">
        <v>4272</v>
      </c>
      <c r="F24" s="109"/>
      <c r="G24" s="405">
        <v>0</v>
      </c>
    </row>
    <row r="25" spans="1:7" s="25" customFormat="1" ht="24" customHeight="1" x14ac:dyDescent="0.25">
      <c r="A25" s="402">
        <v>23</v>
      </c>
      <c r="B25" s="403" t="s">
        <v>79</v>
      </c>
      <c r="C25" s="404" t="s">
        <v>138</v>
      </c>
      <c r="D25" s="403" t="s">
        <v>75</v>
      </c>
      <c r="E25" s="403">
        <v>390</v>
      </c>
      <c r="F25" s="109"/>
      <c r="G25" s="405">
        <v>0</v>
      </c>
    </row>
    <row r="26" spans="1:7" s="25" customFormat="1" ht="24" customHeight="1" x14ac:dyDescent="0.25">
      <c r="A26" s="402">
        <v>24</v>
      </c>
      <c r="B26" s="403" t="s">
        <v>79</v>
      </c>
      <c r="C26" s="404" t="s">
        <v>139</v>
      </c>
      <c r="D26" s="403" t="s">
        <v>75</v>
      </c>
      <c r="E26" s="403">
        <v>304</v>
      </c>
      <c r="F26" s="109"/>
      <c r="G26" s="405">
        <v>0</v>
      </c>
    </row>
    <row r="27" spans="1:7" s="25" customFormat="1" ht="24" customHeight="1" x14ac:dyDescent="0.25">
      <c r="A27" s="402">
        <v>25</v>
      </c>
      <c r="B27" s="403" t="s">
        <v>79</v>
      </c>
      <c r="C27" s="404" t="s">
        <v>140</v>
      </c>
      <c r="D27" s="403" t="s">
        <v>75</v>
      </c>
      <c r="E27" s="403">
        <v>159</v>
      </c>
      <c r="F27" s="109"/>
      <c r="G27" s="405">
        <v>0</v>
      </c>
    </row>
    <row r="28" spans="1:7" s="25" customFormat="1" ht="24" customHeight="1" x14ac:dyDescent="0.25">
      <c r="A28" s="402">
        <v>26</v>
      </c>
      <c r="B28" s="403" t="s">
        <v>79</v>
      </c>
      <c r="C28" s="404" t="s">
        <v>141</v>
      </c>
      <c r="D28" s="403" t="s">
        <v>75</v>
      </c>
      <c r="E28" s="403">
        <v>30</v>
      </c>
      <c r="F28" s="109"/>
      <c r="G28" s="405">
        <v>0</v>
      </c>
    </row>
    <row r="29" spans="1:7" s="25" customFormat="1" ht="24" customHeight="1" x14ac:dyDescent="0.25">
      <c r="A29" s="402">
        <v>27</v>
      </c>
      <c r="B29" s="403" t="s">
        <v>79</v>
      </c>
      <c r="C29" s="404" t="s">
        <v>142</v>
      </c>
      <c r="D29" s="403" t="s">
        <v>75</v>
      </c>
      <c r="E29" s="403">
        <v>0</v>
      </c>
      <c r="F29" s="109"/>
      <c r="G29" s="405">
        <v>0</v>
      </c>
    </row>
    <row r="30" spans="1:7" s="25" customFormat="1" ht="24" customHeight="1" x14ac:dyDescent="0.25">
      <c r="A30" s="402">
        <v>28</v>
      </c>
      <c r="B30" s="403" t="s">
        <v>79</v>
      </c>
      <c r="C30" s="404" t="s">
        <v>143</v>
      </c>
      <c r="D30" s="403" t="s">
        <v>71</v>
      </c>
      <c r="E30" s="403">
        <v>366</v>
      </c>
      <c r="F30" s="109"/>
      <c r="G30" s="405">
        <v>0</v>
      </c>
    </row>
    <row r="31" spans="1:7" s="25" customFormat="1" ht="24" customHeight="1" x14ac:dyDescent="0.25">
      <c r="A31" s="402">
        <v>29</v>
      </c>
      <c r="B31" s="403" t="s">
        <v>79</v>
      </c>
      <c r="C31" s="404" t="s">
        <v>144</v>
      </c>
      <c r="D31" s="403" t="s">
        <v>75</v>
      </c>
      <c r="E31" s="403">
        <v>0</v>
      </c>
      <c r="F31" s="109"/>
      <c r="G31" s="405">
        <v>0</v>
      </c>
    </row>
    <row r="32" spans="1:7" s="25" customFormat="1" ht="24" customHeight="1" x14ac:dyDescent="0.25">
      <c r="A32" s="402">
        <v>30</v>
      </c>
      <c r="B32" s="403">
        <v>40600200</v>
      </c>
      <c r="C32" s="404" t="s">
        <v>58</v>
      </c>
      <c r="D32" s="403" t="s">
        <v>73</v>
      </c>
      <c r="E32" s="403">
        <v>99</v>
      </c>
      <c r="F32" s="109"/>
      <c r="G32" s="405">
        <v>0</v>
      </c>
    </row>
    <row r="33" spans="1:7" s="25" customFormat="1" ht="24" customHeight="1" x14ac:dyDescent="0.25">
      <c r="A33" s="402">
        <v>31</v>
      </c>
      <c r="B33" s="403">
        <v>4060105</v>
      </c>
      <c r="C33" s="404" t="s">
        <v>145</v>
      </c>
      <c r="D33" s="403" t="s">
        <v>74</v>
      </c>
      <c r="E33" s="403">
        <v>8</v>
      </c>
      <c r="F33" s="109"/>
      <c r="G33" s="405">
        <v>0</v>
      </c>
    </row>
    <row r="34" spans="1:7" s="25" customFormat="1" ht="24" customHeight="1" x14ac:dyDescent="0.25">
      <c r="A34" s="402">
        <v>32</v>
      </c>
      <c r="B34" s="403">
        <v>40603085</v>
      </c>
      <c r="C34" s="404" t="s">
        <v>146</v>
      </c>
      <c r="D34" s="403" t="s">
        <v>74</v>
      </c>
      <c r="E34" s="403">
        <v>12</v>
      </c>
      <c r="F34" s="109"/>
      <c r="G34" s="405">
        <v>0</v>
      </c>
    </row>
    <row r="35" spans="1:7" s="25" customFormat="1" ht="24" customHeight="1" x14ac:dyDescent="0.25">
      <c r="A35" s="402">
        <v>33</v>
      </c>
      <c r="B35" s="403" t="s">
        <v>79</v>
      </c>
      <c r="C35" s="404" t="s">
        <v>147</v>
      </c>
      <c r="D35" s="403" t="s">
        <v>72</v>
      </c>
      <c r="E35" s="403">
        <v>113</v>
      </c>
      <c r="F35" s="109"/>
      <c r="G35" s="405">
        <v>0</v>
      </c>
    </row>
    <row r="36" spans="1:7" s="25" customFormat="1" ht="24" customHeight="1" x14ac:dyDescent="0.25">
      <c r="A36" s="402">
        <v>34</v>
      </c>
      <c r="B36" s="403" t="s">
        <v>79</v>
      </c>
      <c r="C36" s="404" t="s">
        <v>148</v>
      </c>
      <c r="D36" s="403" t="s">
        <v>72</v>
      </c>
      <c r="E36" s="403">
        <v>0</v>
      </c>
      <c r="F36" s="109"/>
      <c r="G36" s="405">
        <v>0</v>
      </c>
    </row>
    <row r="37" spans="1:7" s="25" customFormat="1" ht="24" customHeight="1" x14ac:dyDescent="0.25">
      <c r="A37" s="402">
        <v>35</v>
      </c>
      <c r="B37" s="403" t="s">
        <v>79</v>
      </c>
      <c r="C37" s="404" t="s">
        <v>149</v>
      </c>
      <c r="D37" s="403" t="s">
        <v>74</v>
      </c>
      <c r="E37" s="403">
        <v>6</v>
      </c>
      <c r="F37" s="109"/>
      <c r="G37" s="405">
        <v>0</v>
      </c>
    </row>
    <row r="38" spans="1:7" s="25" customFormat="1" ht="24" customHeight="1" x14ac:dyDescent="0.25">
      <c r="A38" s="402">
        <v>36</v>
      </c>
      <c r="B38" s="403">
        <v>60600605</v>
      </c>
      <c r="C38" s="404" t="s">
        <v>150</v>
      </c>
      <c r="D38" s="403" t="s">
        <v>74</v>
      </c>
      <c r="E38" s="403">
        <v>1</v>
      </c>
      <c r="F38" s="109"/>
      <c r="G38" s="405">
        <v>0</v>
      </c>
    </row>
    <row r="39" spans="1:7" s="25" customFormat="1" ht="24" customHeight="1" x14ac:dyDescent="0.25">
      <c r="A39" s="402">
        <v>37</v>
      </c>
      <c r="B39" s="403" t="s">
        <v>79</v>
      </c>
      <c r="C39" s="404" t="s">
        <v>59</v>
      </c>
      <c r="D39" s="403" t="s">
        <v>120</v>
      </c>
      <c r="E39" s="403">
        <v>137</v>
      </c>
      <c r="F39" s="109"/>
      <c r="G39" s="405">
        <v>0</v>
      </c>
    </row>
    <row r="40" spans="1:7" s="25" customFormat="1" ht="24" customHeight="1" x14ac:dyDescent="0.25">
      <c r="A40" s="402">
        <v>38</v>
      </c>
      <c r="B40" s="403" t="s">
        <v>151</v>
      </c>
      <c r="C40" s="404" t="s">
        <v>152</v>
      </c>
      <c r="D40" s="403" t="s">
        <v>120</v>
      </c>
      <c r="E40" s="403">
        <v>114</v>
      </c>
      <c r="F40" s="109"/>
      <c r="G40" s="405">
        <v>0</v>
      </c>
    </row>
    <row r="41" spans="1:7" s="25" customFormat="1" ht="24" customHeight="1" x14ac:dyDescent="0.25">
      <c r="A41" s="402">
        <v>39</v>
      </c>
      <c r="B41" s="403" t="s">
        <v>79</v>
      </c>
      <c r="C41" s="404" t="s">
        <v>153</v>
      </c>
      <c r="D41" s="403" t="s">
        <v>120</v>
      </c>
      <c r="E41" s="403">
        <v>29</v>
      </c>
      <c r="F41" s="109"/>
      <c r="G41" s="405">
        <v>0</v>
      </c>
    </row>
    <row r="42" spans="1:7" s="25" customFormat="1" ht="24" customHeight="1" x14ac:dyDescent="0.25">
      <c r="A42" s="402">
        <v>40</v>
      </c>
      <c r="B42" s="403" t="s">
        <v>79</v>
      </c>
      <c r="C42" s="404" t="s">
        <v>154</v>
      </c>
      <c r="D42" s="403" t="s">
        <v>71</v>
      </c>
      <c r="E42" s="403">
        <v>0</v>
      </c>
      <c r="F42" s="109"/>
      <c r="G42" s="405">
        <v>0</v>
      </c>
    </row>
    <row r="43" spans="1:7" s="25" customFormat="1" ht="24" customHeight="1" x14ac:dyDescent="0.25">
      <c r="A43" s="402">
        <v>41</v>
      </c>
      <c r="B43" s="403" t="s">
        <v>54</v>
      </c>
      <c r="C43" s="404" t="s">
        <v>155</v>
      </c>
      <c r="D43" s="403" t="s">
        <v>71</v>
      </c>
      <c r="E43" s="403">
        <v>1</v>
      </c>
      <c r="F43" s="109"/>
      <c r="G43" s="405">
        <v>0</v>
      </c>
    </row>
    <row r="44" spans="1:7" s="25" customFormat="1" ht="24" customHeight="1" x14ac:dyDescent="0.25">
      <c r="A44" s="402">
        <v>42</v>
      </c>
      <c r="B44" s="403" t="s">
        <v>79</v>
      </c>
      <c r="C44" s="404" t="s">
        <v>156</v>
      </c>
      <c r="D44" s="403" t="s">
        <v>71</v>
      </c>
      <c r="E44" s="403">
        <v>7</v>
      </c>
      <c r="F44" s="109"/>
      <c r="G44" s="405">
        <v>0</v>
      </c>
    </row>
    <row r="45" spans="1:7" s="25" customFormat="1" ht="24" customHeight="1" x14ac:dyDescent="0.25">
      <c r="A45" s="402">
        <v>43</v>
      </c>
      <c r="B45" s="403" t="s">
        <v>79</v>
      </c>
      <c r="C45" s="404" t="s">
        <v>66</v>
      </c>
      <c r="D45" s="403" t="s">
        <v>71</v>
      </c>
      <c r="E45" s="403">
        <v>1</v>
      </c>
      <c r="F45" s="109"/>
      <c r="G45" s="405">
        <v>0</v>
      </c>
    </row>
    <row r="46" spans="1:7" s="25" customFormat="1" ht="24" customHeight="1" x14ac:dyDescent="0.25">
      <c r="A46" s="402">
        <v>44</v>
      </c>
      <c r="B46" s="403" t="s">
        <v>79</v>
      </c>
      <c r="C46" s="404" t="s">
        <v>157</v>
      </c>
      <c r="D46" s="403" t="s">
        <v>71</v>
      </c>
      <c r="E46" s="403">
        <v>0</v>
      </c>
      <c r="F46" s="109"/>
      <c r="G46" s="405">
        <v>0</v>
      </c>
    </row>
    <row r="47" spans="1:7" s="25" customFormat="1" ht="24" customHeight="1" x14ac:dyDescent="0.25">
      <c r="A47" s="402">
        <v>45</v>
      </c>
      <c r="B47" s="403" t="s">
        <v>79</v>
      </c>
      <c r="C47" s="404" t="s">
        <v>81</v>
      </c>
      <c r="D47" s="403" t="s">
        <v>71</v>
      </c>
      <c r="E47" s="403">
        <v>2</v>
      </c>
      <c r="F47" s="109"/>
      <c r="G47" s="405">
        <v>0</v>
      </c>
    </row>
    <row r="48" spans="1:7" s="25" customFormat="1" ht="24" customHeight="1" x14ac:dyDescent="0.25">
      <c r="A48" s="402">
        <v>46</v>
      </c>
      <c r="B48" s="403" t="s">
        <v>79</v>
      </c>
      <c r="C48" s="404" t="s">
        <v>158</v>
      </c>
      <c r="D48" s="403" t="s">
        <v>120</v>
      </c>
      <c r="E48" s="403">
        <v>162</v>
      </c>
      <c r="F48" s="109"/>
      <c r="G48" s="405">
        <v>0</v>
      </c>
    </row>
    <row r="49" spans="1:7" s="25" customFormat="1" ht="24" customHeight="1" x14ac:dyDescent="0.25">
      <c r="A49" s="402">
        <v>47</v>
      </c>
      <c r="B49" s="403" t="s">
        <v>79</v>
      </c>
      <c r="C49" s="404" t="s">
        <v>159</v>
      </c>
      <c r="D49" s="403" t="s">
        <v>120</v>
      </c>
      <c r="E49" s="403">
        <v>161</v>
      </c>
      <c r="F49" s="109"/>
      <c r="G49" s="405">
        <v>0</v>
      </c>
    </row>
    <row r="50" spans="1:7" s="25" customFormat="1" ht="24" customHeight="1" x14ac:dyDescent="0.25">
      <c r="A50" s="402">
        <v>48</v>
      </c>
      <c r="B50" s="403" t="s">
        <v>80</v>
      </c>
      <c r="C50" s="404" t="s">
        <v>160</v>
      </c>
      <c r="D50" s="403" t="s">
        <v>120</v>
      </c>
      <c r="E50" s="403">
        <v>40</v>
      </c>
      <c r="F50" s="109"/>
      <c r="G50" s="405">
        <v>0</v>
      </c>
    </row>
    <row r="51" spans="1:7" s="25" customFormat="1" ht="24" customHeight="1" x14ac:dyDescent="0.25">
      <c r="A51" s="402">
        <v>49</v>
      </c>
      <c r="B51" s="403" t="s">
        <v>55</v>
      </c>
      <c r="C51" s="404" t="s">
        <v>161</v>
      </c>
      <c r="D51" s="403" t="s">
        <v>120</v>
      </c>
      <c r="E51" s="403">
        <v>0</v>
      </c>
      <c r="F51" s="109"/>
      <c r="G51" s="405">
        <v>0</v>
      </c>
    </row>
    <row r="52" spans="1:7" s="25" customFormat="1" ht="24" customHeight="1" x14ac:dyDescent="0.25">
      <c r="A52" s="402">
        <v>50</v>
      </c>
      <c r="B52" s="403" t="s">
        <v>79</v>
      </c>
      <c r="C52" s="404" t="s">
        <v>162</v>
      </c>
      <c r="D52" s="403" t="s">
        <v>120</v>
      </c>
      <c r="E52" s="403">
        <v>94</v>
      </c>
      <c r="F52" s="109"/>
      <c r="G52" s="405">
        <v>0</v>
      </c>
    </row>
    <row r="53" spans="1:7" s="25" customFormat="1" ht="24" customHeight="1" x14ac:dyDescent="0.25">
      <c r="A53" s="402">
        <v>51</v>
      </c>
      <c r="B53" s="403" t="s">
        <v>79</v>
      </c>
      <c r="C53" s="404" t="s">
        <v>163</v>
      </c>
      <c r="D53" s="403" t="s">
        <v>120</v>
      </c>
      <c r="E53" s="403">
        <v>0</v>
      </c>
      <c r="F53" s="109"/>
      <c r="G53" s="405">
        <v>0</v>
      </c>
    </row>
    <row r="54" spans="1:7" s="25" customFormat="1" ht="24" customHeight="1" x14ac:dyDescent="0.25">
      <c r="A54" s="402">
        <v>52</v>
      </c>
      <c r="B54" s="403">
        <v>60100085</v>
      </c>
      <c r="C54" s="404" t="s">
        <v>68</v>
      </c>
      <c r="D54" s="403" t="s">
        <v>71</v>
      </c>
      <c r="E54" s="403">
        <v>0</v>
      </c>
      <c r="F54" s="109"/>
      <c r="G54" s="405">
        <v>0</v>
      </c>
    </row>
    <row r="55" spans="1:7" s="25" customFormat="1" ht="24" customHeight="1" x14ac:dyDescent="0.25">
      <c r="A55" s="402">
        <v>53</v>
      </c>
      <c r="B55" s="403" t="s">
        <v>164</v>
      </c>
      <c r="C55" s="404" t="s">
        <v>65</v>
      </c>
      <c r="D55" s="403" t="s">
        <v>71</v>
      </c>
      <c r="E55" s="403">
        <v>0</v>
      </c>
      <c r="F55" s="109"/>
      <c r="G55" s="405">
        <v>0</v>
      </c>
    </row>
    <row r="56" spans="1:7" s="25" customFormat="1" ht="24" customHeight="1" x14ac:dyDescent="0.25">
      <c r="A56" s="402">
        <v>54</v>
      </c>
      <c r="B56" s="403" t="s">
        <v>79</v>
      </c>
      <c r="C56" s="404" t="s">
        <v>67</v>
      </c>
      <c r="D56" s="403" t="s">
        <v>120</v>
      </c>
      <c r="E56" s="403">
        <v>0</v>
      </c>
      <c r="F56" s="109"/>
      <c r="G56" s="405">
        <v>0</v>
      </c>
    </row>
    <row r="57" spans="1:7" s="25" customFormat="1" ht="24" customHeight="1" x14ac:dyDescent="0.25">
      <c r="A57" s="402">
        <v>55</v>
      </c>
      <c r="B57" s="403" t="s">
        <v>79</v>
      </c>
      <c r="C57" s="404" t="s">
        <v>165</v>
      </c>
      <c r="D57" s="403" t="s">
        <v>71</v>
      </c>
      <c r="E57" s="403">
        <v>0</v>
      </c>
      <c r="F57" s="109"/>
      <c r="G57" s="405">
        <v>0</v>
      </c>
    </row>
    <row r="58" spans="1:7" s="25" customFormat="1" ht="24" customHeight="1" x14ac:dyDescent="0.25">
      <c r="A58" s="402">
        <v>56</v>
      </c>
      <c r="B58" s="403" t="s">
        <v>79</v>
      </c>
      <c r="C58" s="404" t="s">
        <v>166</v>
      </c>
      <c r="D58" s="403" t="s">
        <v>72</v>
      </c>
      <c r="E58" s="403">
        <v>0</v>
      </c>
      <c r="F58" s="109"/>
      <c r="G58" s="405">
        <v>0</v>
      </c>
    </row>
    <row r="59" spans="1:7" s="25" customFormat="1" ht="24" customHeight="1" x14ac:dyDescent="0.25">
      <c r="A59" s="402">
        <v>57</v>
      </c>
      <c r="B59" s="403" t="s">
        <v>79</v>
      </c>
      <c r="C59" s="404" t="s">
        <v>167</v>
      </c>
      <c r="D59" s="403" t="s">
        <v>69</v>
      </c>
      <c r="E59" s="403">
        <v>14</v>
      </c>
      <c r="F59" s="109"/>
      <c r="G59" s="405">
        <v>0</v>
      </c>
    </row>
    <row r="60" spans="1:7" s="25" customFormat="1" ht="24" customHeight="1" x14ac:dyDescent="0.25">
      <c r="A60" s="402">
        <v>58</v>
      </c>
      <c r="B60" s="403" t="s">
        <v>79</v>
      </c>
      <c r="C60" s="404" t="s">
        <v>77</v>
      </c>
      <c r="D60" s="403" t="s">
        <v>120</v>
      </c>
      <c r="E60" s="403">
        <v>0</v>
      </c>
      <c r="F60" s="109"/>
      <c r="G60" s="405">
        <v>0</v>
      </c>
    </row>
    <row r="61" spans="1:7" s="25" customFormat="1" ht="24" customHeight="1" x14ac:dyDescent="0.25">
      <c r="A61" s="402">
        <v>59</v>
      </c>
      <c r="B61" s="403" t="s">
        <v>79</v>
      </c>
      <c r="C61" s="404" t="s">
        <v>168</v>
      </c>
      <c r="D61" s="403" t="s">
        <v>70</v>
      </c>
      <c r="E61" s="403">
        <v>0</v>
      </c>
      <c r="F61" s="109"/>
      <c r="G61" s="405">
        <v>0</v>
      </c>
    </row>
    <row r="62" spans="1:7" s="25" customFormat="1" ht="24" customHeight="1" x14ac:dyDescent="0.25">
      <c r="A62" s="402">
        <v>60</v>
      </c>
      <c r="B62" s="403" t="s">
        <v>79</v>
      </c>
      <c r="C62" s="404" t="s">
        <v>57</v>
      </c>
      <c r="D62" s="403" t="s">
        <v>72</v>
      </c>
      <c r="E62" s="403">
        <v>0</v>
      </c>
      <c r="F62" s="109"/>
      <c r="G62" s="405">
        <v>0</v>
      </c>
    </row>
    <row r="63" spans="1:7" s="25" customFormat="1" ht="24" customHeight="1" x14ac:dyDescent="0.25">
      <c r="A63" s="402">
        <v>61</v>
      </c>
      <c r="B63" s="403" t="s">
        <v>79</v>
      </c>
      <c r="C63" s="404" t="s">
        <v>169</v>
      </c>
      <c r="D63" s="403" t="s">
        <v>72</v>
      </c>
      <c r="E63" s="403">
        <v>22</v>
      </c>
      <c r="F63" s="109"/>
      <c r="G63" s="405">
        <v>0</v>
      </c>
    </row>
    <row r="64" spans="1:7" s="25" customFormat="1" ht="24" customHeight="1" x14ac:dyDescent="0.25">
      <c r="A64" s="402">
        <v>62</v>
      </c>
      <c r="B64" s="403" t="s">
        <v>79</v>
      </c>
      <c r="C64" s="404" t="s">
        <v>82</v>
      </c>
      <c r="D64" s="403" t="s">
        <v>75</v>
      </c>
      <c r="E64" s="403">
        <v>64</v>
      </c>
      <c r="F64" s="109"/>
      <c r="G64" s="405">
        <v>0</v>
      </c>
    </row>
    <row r="65" spans="1:7" s="25" customFormat="1" ht="24" customHeight="1" x14ac:dyDescent="0.25">
      <c r="A65" s="402">
        <v>63</v>
      </c>
      <c r="B65" s="403" t="s">
        <v>79</v>
      </c>
      <c r="C65" s="404" t="s">
        <v>170</v>
      </c>
      <c r="D65" s="403" t="s">
        <v>71</v>
      </c>
      <c r="E65" s="403">
        <v>0</v>
      </c>
      <c r="F65" s="109"/>
      <c r="G65" s="405">
        <v>0</v>
      </c>
    </row>
    <row r="66" spans="1:7" s="25" customFormat="1" ht="24" customHeight="1" x14ac:dyDescent="0.25">
      <c r="A66" s="402">
        <v>64</v>
      </c>
      <c r="B66" s="403" t="s">
        <v>79</v>
      </c>
      <c r="C66" s="404" t="s">
        <v>171</v>
      </c>
      <c r="D66" s="403" t="s">
        <v>71</v>
      </c>
      <c r="E66" s="403">
        <v>0</v>
      </c>
      <c r="F66" s="109"/>
      <c r="G66" s="405">
        <v>0</v>
      </c>
    </row>
    <row r="67" spans="1:7" s="25" customFormat="1" ht="24" customHeight="1" x14ac:dyDescent="0.25">
      <c r="A67" s="402">
        <v>65</v>
      </c>
      <c r="B67" s="403" t="s">
        <v>79</v>
      </c>
      <c r="C67" s="404" t="s">
        <v>172</v>
      </c>
      <c r="D67" s="403" t="s">
        <v>72</v>
      </c>
      <c r="E67" s="403">
        <v>0</v>
      </c>
      <c r="F67" s="109"/>
      <c r="G67" s="405">
        <v>0</v>
      </c>
    </row>
    <row r="68" spans="1:7" s="25" customFormat="1" ht="24" customHeight="1" x14ac:dyDescent="0.25">
      <c r="A68" s="402">
        <v>66</v>
      </c>
      <c r="B68" s="403" t="s">
        <v>173</v>
      </c>
      <c r="C68" s="404" t="s">
        <v>174</v>
      </c>
      <c r="D68" s="403" t="s">
        <v>120</v>
      </c>
      <c r="E68" s="403">
        <v>652</v>
      </c>
      <c r="F68" s="109"/>
      <c r="G68" s="405">
        <v>0</v>
      </c>
    </row>
    <row r="69" spans="1:7" s="25" customFormat="1" ht="24" customHeight="1" thickBot="1" x14ac:dyDescent="0.3">
      <c r="A69" s="402">
        <v>67</v>
      </c>
      <c r="B69" s="403" t="s">
        <v>79</v>
      </c>
      <c r="C69" s="404" t="s">
        <v>175</v>
      </c>
      <c r="D69" s="403" t="s">
        <v>69</v>
      </c>
      <c r="E69" s="403">
        <v>8</v>
      </c>
      <c r="F69" s="109"/>
      <c r="G69" s="405">
        <v>0</v>
      </c>
    </row>
    <row r="70" spans="1:7" ht="24" customHeight="1" thickBot="1" x14ac:dyDescent="0.3">
      <c r="A70" s="406">
        <v>68</v>
      </c>
      <c r="B70" s="407" t="s">
        <v>189</v>
      </c>
      <c r="C70" s="407"/>
      <c r="D70" s="407"/>
      <c r="E70" s="407"/>
      <c r="F70" s="407"/>
      <c r="G70" s="408">
        <f>SUM(G3:G69)</f>
        <v>0</v>
      </c>
    </row>
    <row r="71" spans="1:7" ht="16.5" x14ac:dyDescent="0.25">
      <c r="A71" s="41"/>
      <c r="B71" s="41"/>
      <c r="C71" s="42"/>
      <c r="D71" s="41"/>
      <c r="E71" s="41"/>
      <c r="F71" s="41"/>
      <c r="G71" s="41"/>
    </row>
    <row r="72" spans="1:7" ht="16.5" x14ac:dyDescent="0.25">
      <c r="A72" s="41"/>
      <c r="B72" s="41"/>
      <c r="C72" s="42"/>
      <c r="D72" s="41"/>
      <c r="E72" s="41"/>
      <c r="F72" s="41"/>
      <c r="G72" s="41"/>
    </row>
  </sheetData>
  <sheetProtection algorithmName="SHA-512" hashValue="IYA9Fcodix5q171zjouwYvFUDPt0fEXrxN5T5uOykbhbNCVtW2E1DSPIkxz8HXnxzCXZV7P/o+1uw5nxaBFUVQ==" saltValue="t4FFXq5TYNSUp1Z+1uCCaA==" spinCount="100000" sheet="1" objects="1" scenarios="1"/>
  <mergeCells count="2">
    <mergeCell ref="A1:G1"/>
    <mergeCell ref="B70:F70"/>
  </mergeCells>
  <pageMargins left="0.7" right="0.7" top="0.75" bottom="0.75" header="0.3" footer="0.3"/>
  <pageSetup scale="60" fitToWidth="0" fitToHeight="0" orientation="portrait" r:id="rId1"/>
  <rowBreaks count="1" manualBreakCount="1">
    <brk id="4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A5D96-39A6-4708-9349-CCC657291580}">
  <sheetPr>
    <tabColor theme="8" tint="-0.499984740745262"/>
  </sheetPr>
  <dimension ref="A1:G72"/>
  <sheetViews>
    <sheetView view="pageBreakPreview" zoomScaleNormal="100" zoomScaleSheetLayoutView="100" workbookViewId="0">
      <selection activeCell="C8" sqref="C8"/>
    </sheetView>
  </sheetViews>
  <sheetFormatPr defaultRowHeight="15" x14ac:dyDescent="0.25"/>
  <cols>
    <col min="1" max="1" width="9.7109375" style="26" customWidth="1"/>
    <col min="2" max="2" width="15.7109375" style="26" customWidth="1"/>
    <col min="3" max="3" width="60.85546875" style="27" customWidth="1"/>
    <col min="4" max="4" width="14.7109375" style="26" customWidth="1"/>
    <col min="5" max="6" width="10.7109375" style="26" customWidth="1"/>
    <col min="7" max="7" width="25.7109375" style="26" customWidth="1"/>
  </cols>
  <sheetData>
    <row r="1" spans="1:7" ht="105" customHeight="1" x14ac:dyDescent="0.25">
      <c r="A1" s="262" t="s">
        <v>188</v>
      </c>
      <c r="B1" s="263"/>
      <c r="C1" s="263"/>
      <c r="D1" s="263"/>
      <c r="E1" s="263"/>
      <c r="F1" s="263"/>
      <c r="G1" s="264"/>
    </row>
    <row r="2" spans="1:7" s="25" customFormat="1" ht="30" customHeight="1" x14ac:dyDescent="0.2">
      <c r="A2" s="342" t="s">
        <v>42</v>
      </c>
      <c r="B2" s="343" t="str">
        <f>'[2]Original Items Condensed'!C8</f>
        <v>Code Number</v>
      </c>
      <c r="C2" s="343" t="s">
        <v>41</v>
      </c>
      <c r="D2" s="344" t="s">
        <v>40</v>
      </c>
      <c r="E2" s="344" t="s">
        <v>39</v>
      </c>
      <c r="F2" s="345" t="s">
        <v>38</v>
      </c>
      <c r="G2" s="346" t="s">
        <v>37</v>
      </c>
    </row>
    <row r="3" spans="1:7" s="25" customFormat="1" ht="24" customHeight="1" x14ac:dyDescent="0.25">
      <c r="A3" s="350">
        <v>1</v>
      </c>
      <c r="B3" s="280" t="s">
        <v>79</v>
      </c>
      <c r="C3" s="281" t="s">
        <v>78</v>
      </c>
      <c r="D3" s="280" t="s">
        <v>69</v>
      </c>
      <c r="E3" s="280">
        <v>78</v>
      </c>
      <c r="F3" s="389"/>
      <c r="G3" s="351">
        <v>0</v>
      </c>
    </row>
    <row r="4" spans="1:7" s="25" customFormat="1" ht="24" customHeight="1" x14ac:dyDescent="0.25">
      <c r="A4" s="350">
        <v>2</v>
      </c>
      <c r="B4" s="280" t="s">
        <v>79</v>
      </c>
      <c r="C4" s="281" t="s">
        <v>118</v>
      </c>
      <c r="D4" s="280" t="s">
        <v>69</v>
      </c>
      <c r="E4" s="280">
        <v>540</v>
      </c>
      <c r="F4" s="389"/>
      <c r="G4" s="351">
        <v>0</v>
      </c>
    </row>
    <row r="5" spans="1:7" s="25" customFormat="1" ht="24" customHeight="1" x14ac:dyDescent="0.25">
      <c r="A5" s="350">
        <v>3</v>
      </c>
      <c r="B5" s="280">
        <v>44000100</v>
      </c>
      <c r="C5" s="281" t="s">
        <v>62</v>
      </c>
      <c r="D5" s="280" t="s">
        <v>72</v>
      </c>
      <c r="E5" s="280">
        <v>45</v>
      </c>
      <c r="F5" s="389"/>
      <c r="G5" s="351">
        <v>0</v>
      </c>
    </row>
    <row r="6" spans="1:7" s="25" customFormat="1" ht="24" customHeight="1" x14ac:dyDescent="0.25">
      <c r="A6" s="350">
        <v>4</v>
      </c>
      <c r="B6" s="280" t="s">
        <v>79</v>
      </c>
      <c r="C6" s="281" t="s">
        <v>119</v>
      </c>
      <c r="D6" s="280" t="s">
        <v>72</v>
      </c>
      <c r="E6" s="280">
        <v>69</v>
      </c>
      <c r="F6" s="389"/>
      <c r="G6" s="351">
        <v>0</v>
      </c>
    </row>
    <row r="7" spans="1:7" s="25" customFormat="1" ht="24" customHeight="1" x14ac:dyDescent="0.25">
      <c r="A7" s="350">
        <v>5</v>
      </c>
      <c r="B7" s="280">
        <v>44000300</v>
      </c>
      <c r="C7" s="281" t="s">
        <v>63</v>
      </c>
      <c r="D7" s="280" t="s">
        <v>120</v>
      </c>
      <c r="E7" s="280">
        <v>103</v>
      </c>
      <c r="F7" s="389"/>
      <c r="G7" s="351">
        <v>0</v>
      </c>
    </row>
    <row r="8" spans="1:7" s="25" customFormat="1" ht="24" customHeight="1" x14ac:dyDescent="0.25">
      <c r="A8" s="350">
        <v>6</v>
      </c>
      <c r="B8" s="280">
        <v>44000500</v>
      </c>
      <c r="C8" s="281" t="s">
        <v>64</v>
      </c>
      <c r="D8" s="280" t="s">
        <v>120</v>
      </c>
      <c r="E8" s="280">
        <v>113</v>
      </c>
      <c r="F8" s="389"/>
      <c r="G8" s="351">
        <v>0</v>
      </c>
    </row>
    <row r="9" spans="1:7" s="25" customFormat="1" ht="24" customHeight="1" x14ac:dyDescent="0.25">
      <c r="A9" s="350">
        <v>7</v>
      </c>
      <c r="B9" s="280">
        <v>44000600</v>
      </c>
      <c r="C9" s="281" t="s">
        <v>121</v>
      </c>
      <c r="D9" s="280" t="s">
        <v>75</v>
      </c>
      <c r="E9" s="280">
        <v>337</v>
      </c>
      <c r="F9" s="389"/>
      <c r="G9" s="351">
        <v>0</v>
      </c>
    </row>
    <row r="10" spans="1:7" s="25" customFormat="1" ht="24" customHeight="1" x14ac:dyDescent="0.25">
      <c r="A10" s="350">
        <v>8</v>
      </c>
      <c r="B10" s="280" t="s">
        <v>122</v>
      </c>
      <c r="C10" s="281" t="s">
        <v>123</v>
      </c>
      <c r="D10" s="280" t="s">
        <v>72</v>
      </c>
      <c r="E10" s="280">
        <v>1589</v>
      </c>
      <c r="F10" s="389"/>
      <c r="G10" s="351">
        <v>0</v>
      </c>
    </row>
    <row r="11" spans="1:7" s="25" customFormat="1" ht="24" customHeight="1" x14ac:dyDescent="0.25">
      <c r="A11" s="350">
        <v>9</v>
      </c>
      <c r="B11" s="280" t="s">
        <v>79</v>
      </c>
      <c r="C11" s="281" t="s">
        <v>124</v>
      </c>
      <c r="D11" s="280" t="s">
        <v>75</v>
      </c>
      <c r="E11" s="280">
        <v>984</v>
      </c>
      <c r="F11" s="389"/>
      <c r="G11" s="351">
        <v>0</v>
      </c>
    </row>
    <row r="12" spans="1:7" s="25" customFormat="1" ht="24" customHeight="1" x14ac:dyDescent="0.25">
      <c r="A12" s="350">
        <v>10</v>
      </c>
      <c r="B12" s="280">
        <v>20700220</v>
      </c>
      <c r="C12" s="281" t="s">
        <v>61</v>
      </c>
      <c r="D12" s="280" t="s">
        <v>72</v>
      </c>
      <c r="E12" s="280">
        <v>0</v>
      </c>
      <c r="F12" s="389"/>
      <c r="G12" s="351">
        <v>0</v>
      </c>
    </row>
    <row r="13" spans="1:7" s="25" customFormat="1" ht="24" customHeight="1" x14ac:dyDescent="0.25">
      <c r="A13" s="350">
        <v>11</v>
      </c>
      <c r="B13" s="280">
        <v>31101100</v>
      </c>
      <c r="C13" s="281" t="s">
        <v>125</v>
      </c>
      <c r="D13" s="280" t="s">
        <v>69</v>
      </c>
      <c r="E13" s="280">
        <v>0</v>
      </c>
      <c r="F13" s="389"/>
      <c r="G13" s="351">
        <v>0</v>
      </c>
    </row>
    <row r="14" spans="1:7" s="25" customFormat="1" ht="24" customHeight="1" x14ac:dyDescent="0.25">
      <c r="A14" s="350">
        <v>12</v>
      </c>
      <c r="B14" s="280">
        <v>20800150</v>
      </c>
      <c r="C14" s="281" t="s">
        <v>126</v>
      </c>
      <c r="D14" s="280" t="s">
        <v>69</v>
      </c>
      <c r="E14" s="280">
        <v>371</v>
      </c>
      <c r="F14" s="389"/>
      <c r="G14" s="351">
        <v>0</v>
      </c>
    </row>
    <row r="15" spans="1:7" s="25" customFormat="1" ht="24" customHeight="1" x14ac:dyDescent="0.25">
      <c r="A15" s="350">
        <v>13</v>
      </c>
      <c r="B15" s="280" t="s">
        <v>127</v>
      </c>
      <c r="C15" s="281" t="s">
        <v>56</v>
      </c>
      <c r="D15" s="280" t="s">
        <v>69</v>
      </c>
      <c r="E15" s="280">
        <v>337</v>
      </c>
      <c r="F15" s="389"/>
      <c r="G15" s="351">
        <v>0</v>
      </c>
    </row>
    <row r="16" spans="1:7" s="25" customFormat="1" ht="24" customHeight="1" x14ac:dyDescent="0.25">
      <c r="A16" s="350">
        <v>14</v>
      </c>
      <c r="B16" s="280" t="s">
        <v>79</v>
      </c>
      <c r="C16" s="281" t="s">
        <v>128</v>
      </c>
      <c r="D16" s="280" t="s">
        <v>69</v>
      </c>
      <c r="E16" s="280">
        <v>0</v>
      </c>
      <c r="F16" s="389"/>
      <c r="G16" s="351">
        <v>0</v>
      </c>
    </row>
    <row r="17" spans="1:7" s="25" customFormat="1" ht="24" customHeight="1" x14ac:dyDescent="0.25">
      <c r="A17" s="350">
        <v>15</v>
      </c>
      <c r="B17" s="280" t="s">
        <v>79</v>
      </c>
      <c r="C17" s="281" t="s">
        <v>129</v>
      </c>
      <c r="D17" s="280" t="s">
        <v>69</v>
      </c>
      <c r="E17" s="280">
        <v>0</v>
      </c>
      <c r="F17" s="389"/>
      <c r="G17" s="351">
        <v>0</v>
      </c>
    </row>
    <row r="18" spans="1:7" s="25" customFormat="1" ht="24" customHeight="1" x14ac:dyDescent="0.25">
      <c r="A18" s="350">
        <v>16</v>
      </c>
      <c r="B18" s="280">
        <v>35300200</v>
      </c>
      <c r="C18" s="281" t="s">
        <v>60</v>
      </c>
      <c r="D18" s="280" t="s">
        <v>74</v>
      </c>
      <c r="E18" s="280">
        <v>40</v>
      </c>
      <c r="F18" s="389"/>
      <c r="G18" s="351">
        <v>0</v>
      </c>
    </row>
    <row r="19" spans="1:7" s="25" customFormat="1" ht="24" customHeight="1" x14ac:dyDescent="0.25">
      <c r="A19" s="350">
        <v>17</v>
      </c>
      <c r="B19" s="280">
        <v>35300400</v>
      </c>
      <c r="C19" s="281" t="s">
        <v>130</v>
      </c>
      <c r="D19" s="280" t="s">
        <v>72</v>
      </c>
      <c r="E19" s="280">
        <v>34</v>
      </c>
      <c r="F19" s="389"/>
      <c r="G19" s="351">
        <v>0</v>
      </c>
    </row>
    <row r="20" spans="1:7" s="25" customFormat="1" ht="24" customHeight="1" x14ac:dyDescent="0.25">
      <c r="A20" s="350">
        <v>18</v>
      </c>
      <c r="B20" s="280" t="s">
        <v>131</v>
      </c>
      <c r="C20" s="281" t="s">
        <v>132</v>
      </c>
      <c r="D20" s="280" t="s">
        <v>72</v>
      </c>
      <c r="E20" s="280">
        <v>11</v>
      </c>
      <c r="F20" s="389"/>
      <c r="G20" s="351">
        <v>0</v>
      </c>
    </row>
    <row r="21" spans="1:7" s="25" customFormat="1" ht="24" customHeight="1" x14ac:dyDescent="0.25">
      <c r="A21" s="350">
        <v>19</v>
      </c>
      <c r="B21" s="280" t="s">
        <v>133</v>
      </c>
      <c r="C21" s="281" t="s">
        <v>134</v>
      </c>
      <c r="D21" s="280" t="s">
        <v>72</v>
      </c>
      <c r="E21" s="280">
        <v>0</v>
      </c>
      <c r="F21" s="389"/>
      <c r="G21" s="351">
        <v>0</v>
      </c>
    </row>
    <row r="22" spans="1:7" s="25" customFormat="1" ht="24" customHeight="1" x14ac:dyDescent="0.25">
      <c r="A22" s="350">
        <v>20</v>
      </c>
      <c r="B22" s="280" t="s">
        <v>79</v>
      </c>
      <c r="C22" s="281" t="s">
        <v>135</v>
      </c>
      <c r="D22" s="280" t="s">
        <v>72</v>
      </c>
      <c r="E22" s="280">
        <v>1637</v>
      </c>
      <c r="F22" s="389"/>
      <c r="G22" s="351">
        <v>0</v>
      </c>
    </row>
    <row r="23" spans="1:7" s="25" customFormat="1" ht="24" customHeight="1" x14ac:dyDescent="0.25">
      <c r="A23" s="350">
        <v>21</v>
      </c>
      <c r="B23" s="280" t="s">
        <v>79</v>
      </c>
      <c r="C23" s="281" t="s">
        <v>136</v>
      </c>
      <c r="D23" s="280" t="s">
        <v>72</v>
      </c>
      <c r="E23" s="280">
        <v>0</v>
      </c>
      <c r="F23" s="389"/>
      <c r="G23" s="351">
        <v>0</v>
      </c>
    </row>
    <row r="24" spans="1:7" s="25" customFormat="1" ht="24" customHeight="1" x14ac:dyDescent="0.25">
      <c r="A24" s="350">
        <v>22</v>
      </c>
      <c r="B24" s="280" t="s">
        <v>79</v>
      </c>
      <c r="C24" s="281" t="s">
        <v>137</v>
      </c>
      <c r="D24" s="280" t="s">
        <v>75</v>
      </c>
      <c r="E24" s="280">
        <v>984</v>
      </c>
      <c r="F24" s="389"/>
      <c r="G24" s="351">
        <v>0</v>
      </c>
    </row>
    <row r="25" spans="1:7" s="25" customFormat="1" ht="24" customHeight="1" x14ac:dyDescent="0.25">
      <c r="A25" s="350">
        <v>23</v>
      </c>
      <c r="B25" s="280" t="s">
        <v>79</v>
      </c>
      <c r="C25" s="281" t="s">
        <v>138</v>
      </c>
      <c r="D25" s="280" t="s">
        <v>75</v>
      </c>
      <c r="E25" s="280">
        <v>183</v>
      </c>
      <c r="F25" s="389"/>
      <c r="G25" s="351">
        <v>0</v>
      </c>
    </row>
    <row r="26" spans="1:7" s="25" customFormat="1" ht="24" customHeight="1" x14ac:dyDescent="0.25">
      <c r="A26" s="350">
        <v>24</v>
      </c>
      <c r="B26" s="280" t="s">
        <v>79</v>
      </c>
      <c r="C26" s="281" t="s">
        <v>139</v>
      </c>
      <c r="D26" s="280" t="s">
        <v>75</v>
      </c>
      <c r="E26" s="280">
        <v>210</v>
      </c>
      <c r="F26" s="389"/>
      <c r="G26" s="351">
        <v>0</v>
      </c>
    </row>
    <row r="27" spans="1:7" s="25" customFormat="1" ht="24" customHeight="1" x14ac:dyDescent="0.25">
      <c r="A27" s="350">
        <v>25</v>
      </c>
      <c r="B27" s="280" t="s">
        <v>79</v>
      </c>
      <c r="C27" s="281" t="s">
        <v>140</v>
      </c>
      <c r="D27" s="280" t="s">
        <v>75</v>
      </c>
      <c r="E27" s="280">
        <v>127</v>
      </c>
      <c r="F27" s="389"/>
      <c r="G27" s="351">
        <v>0</v>
      </c>
    </row>
    <row r="28" spans="1:7" s="25" customFormat="1" ht="24" customHeight="1" x14ac:dyDescent="0.25">
      <c r="A28" s="350">
        <v>26</v>
      </c>
      <c r="B28" s="280" t="s">
        <v>79</v>
      </c>
      <c r="C28" s="281" t="s">
        <v>141</v>
      </c>
      <c r="D28" s="280" t="s">
        <v>75</v>
      </c>
      <c r="E28" s="280">
        <v>0</v>
      </c>
      <c r="F28" s="389"/>
      <c r="G28" s="351">
        <v>0</v>
      </c>
    </row>
    <row r="29" spans="1:7" s="25" customFormat="1" ht="24" customHeight="1" x14ac:dyDescent="0.25">
      <c r="A29" s="350">
        <v>27</v>
      </c>
      <c r="B29" s="280" t="s">
        <v>79</v>
      </c>
      <c r="C29" s="281" t="s">
        <v>142</v>
      </c>
      <c r="D29" s="280" t="s">
        <v>75</v>
      </c>
      <c r="E29" s="280">
        <v>12</v>
      </c>
      <c r="F29" s="389"/>
      <c r="G29" s="351">
        <v>0</v>
      </c>
    </row>
    <row r="30" spans="1:7" s="25" customFormat="1" ht="24" customHeight="1" x14ac:dyDescent="0.25">
      <c r="A30" s="350">
        <v>28</v>
      </c>
      <c r="B30" s="280" t="s">
        <v>79</v>
      </c>
      <c r="C30" s="281" t="s">
        <v>143</v>
      </c>
      <c r="D30" s="280" t="s">
        <v>71</v>
      </c>
      <c r="E30" s="280">
        <v>252</v>
      </c>
      <c r="F30" s="389"/>
      <c r="G30" s="351">
        <v>0</v>
      </c>
    </row>
    <row r="31" spans="1:7" s="25" customFormat="1" ht="24" customHeight="1" x14ac:dyDescent="0.25">
      <c r="A31" s="350">
        <v>29</v>
      </c>
      <c r="B31" s="280" t="s">
        <v>79</v>
      </c>
      <c r="C31" s="281" t="s">
        <v>144</v>
      </c>
      <c r="D31" s="280" t="s">
        <v>75</v>
      </c>
      <c r="E31" s="280">
        <v>0</v>
      </c>
      <c r="F31" s="389"/>
      <c r="G31" s="351">
        <v>0</v>
      </c>
    </row>
    <row r="32" spans="1:7" s="25" customFormat="1" ht="24" customHeight="1" x14ac:dyDescent="0.25">
      <c r="A32" s="350">
        <v>30</v>
      </c>
      <c r="B32" s="280">
        <v>40600200</v>
      </c>
      <c r="C32" s="281" t="s">
        <v>58</v>
      </c>
      <c r="D32" s="280" t="s">
        <v>73</v>
      </c>
      <c r="E32" s="280">
        <v>71</v>
      </c>
      <c r="F32" s="389"/>
      <c r="G32" s="351">
        <v>0</v>
      </c>
    </row>
    <row r="33" spans="1:7" s="25" customFormat="1" ht="24" customHeight="1" x14ac:dyDescent="0.25">
      <c r="A33" s="350">
        <v>31</v>
      </c>
      <c r="B33" s="280">
        <v>4060105</v>
      </c>
      <c r="C33" s="281" t="s">
        <v>145</v>
      </c>
      <c r="D33" s="280" t="s">
        <v>74</v>
      </c>
      <c r="E33" s="280">
        <v>2</v>
      </c>
      <c r="F33" s="389"/>
      <c r="G33" s="351">
        <v>0</v>
      </c>
    </row>
    <row r="34" spans="1:7" s="25" customFormat="1" ht="24" customHeight="1" x14ac:dyDescent="0.25">
      <c r="A34" s="350">
        <v>32</v>
      </c>
      <c r="B34" s="280">
        <v>40603085</v>
      </c>
      <c r="C34" s="281" t="s">
        <v>146</v>
      </c>
      <c r="D34" s="280" t="s">
        <v>74</v>
      </c>
      <c r="E34" s="280">
        <v>3</v>
      </c>
      <c r="F34" s="389"/>
      <c r="G34" s="351">
        <v>0</v>
      </c>
    </row>
    <row r="35" spans="1:7" s="25" customFormat="1" ht="24" customHeight="1" x14ac:dyDescent="0.25">
      <c r="A35" s="350">
        <v>33</v>
      </c>
      <c r="B35" s="280" t="s">
        <v>79</v>
      </c>
      <c r="C35" s="281" t="s">
        <v>147</v>
      </c>
      <c r="D35" s="280" t="s">
        <v>72</v>
      </c>
      <c r="E35" s="280">
        <v>112</v>
      </c>
      <c r="F35" s="389"/>
      <c r="G35" s="351">
        <v>0</v>
      </c>
    </row>
    <row r="36" spans="1:7" s="25" customFormat="1" ht="24" customHeight="1" x14ac:dyDescent="0.25">
      <c r="A36" s="350">
        <v>34</v>
      </c>
      <c r="B36" s="280" t="s">
        <v>79</v>
      </c>
      <c r="C36" s="281" t="s">
        <v>148</v>
      </c>
      <c r="D36" s="280" t="s">
        <v>72</v>
      </c>
      <c r="E36" s="280">
        <v>0</v>
      </c>
      <c r="F36" s="389"/>
      <c r="G36" s="351">
        <v>0</v>
      </c>
    </row>
    <row r="37" spans="1:7" s="25" customFormat="1" ht="24" customHeight="1" x14ac:dyDescent="0.25">
      <c r="A37" s="350">
        <v>35</v>
      </c>
      <c r="B37" s="280" t="s">
        <v>79</v>
      </c>
      <c r="C37" s="281" t="s">
        <v>149</v>
      </c>
      <c r="D37" s="280" t="s">
        <v>74</v>
      </c>
      <c r="E37" s="280">
        <v>4</v>
      </c>
      <c r="F37" s="389"/>
      <c r="G37" s="351">
        <v>0</v>
      </c>
    </row>
    <row r="38" spans="1:7" s="25" customFormat="1" ht="24" customHeight="1" x14ac:dyDescent="0.25">
      <c r="A38" s="350">
        <v>36</v>
      </c>
      <c r="B38" s="280">
        <v>60600605</v>
      </c>
      <c r="C38" s="281" t="s">
        <v>150</v>
      </c>
      <c r="D38" s="280" t="s">
        <v>74</v>
      </c>
      <c r="E38" s="280">
        <v>2</v>
      </c>
      <c r="F38" s="389"/>
      <c r="G38" s="351">
        <v>0</v>
      </c>
    </row>
    <row r="39" spans="1:7" s="25" customFormat="1" ht="24" customHeight="1" x14ac:dyDescent="0.25">
      <c r="A39" s="350">
        <v>37</v>
      </c>
      <c r="B39" s="280" t="s">
        <v>79</v>
      </c>
      <c r="C39" s="281" t="s">
        <v>59</v>
      </c>
      <c r="D39" s="280" t="s">
        <v>120</v>
      </c>
      <c r="E39" s="280">
        <v>117</v>
      </c>
      <c r="F39" s="389"/>
      <c r="G39" s="351">
        <v>0</v>
      </c>
    </row>
    <row r="40" spans="1:7" s="25" customFormat="1" ht="24" customHeight="1" x14ac:dyDescent="0.25">
      <c r="A40" s="350">
        <v>38</v>
      </c>
      <c r="B40" s="280" t="s">
        <v>151</v>
      </c>
      <c r="C40" s="281" t="s">
        <v>152</v>
      </c>
      <c r="D40" s="280" t="s">
        <v>120</v>
      </c>
      <c r="E40" s="280">
        <v>66</v>
      </c>
      <c r="F40" s="389"/>
      <c r="G40" s="351">
        <v>0</v>
      </c>
    </row>
    <row r="41" spans="1:7" s="25" customFormat="1" ht="24" customHeight="1" x14ac:dyDescent="0.25">
      <c r="A41" s="350">
        <v>39</v>
      </c>
      <c r="B41" s="280" t="s">
        <v>79</v>
      </c>
      <c r="C41" s="281" t="s">
        <v>153</v>
      </c>
      <c r="D41" s="280" t="s">
        <v>120</v>
      </c>
      <c r="E41" s="280">
        <v>47</v>
      </c>
      <c r="F41" s="389"/>
      <c r="G41" s="351">
        <v>0</v>
      </c>
    </row>
    <row r="42" spans="1:7" s="25" customFormat="1" ht="24" customHeight="1" x14ac:dyDescent="0.25">
      <c r="A42" s="350">
        <v>40</v>
      </c>
      <c r="B42" s="280" t="s">
        <v>79</v>
      </c>
      <c r="C42" s="281" t="s">
        <v>154</v>
      </c>
      <c r="D42" s="280" t="s">
        <v>71</v>
      </c>
      <c r="E42" s="280">
        <v>2</v>
      </c>
      <c r="F42" s="389"/>
      <c r="G42" s="351">
        <v>0</v>
      </c>
    </row>
    <row r="43" spans="1:7" s="25" customFormat="1" ht="24" customHeight="1" x14ac:dyDescent="0.25">
      <c r="A43" s="350">
        <v>41</v>
      </c>
      <c r="B43" s="280" t="s">
        <v>54</v>
      </c>
      <c r="C43" s="281" t="s">
        <v>155</v>
      </c>
      <c r="D43" s="280" t="s">
        <v>71</v>
      </c>
      <c r="E43" s="280">
        <v>3</v>
      </c>
      <c r="F43" s="389"/>
      <c r="G43" s="351">
        <v>0</v>
      </c>
    </row>
    <row r="44" spans="1:7" s="25" customFormat="1" ht="24" customHeight="1" x14ac:dyDescent="0.25">
      <c r="A44" s="350">
        <v>42</v>
      </c>
      <c r="B44" s="280" t="s">
        <v>79</v>
      </c>
      <c r="C44" s="281" t="s">
        <v>156</v>
      </c>
      <c r="D44" s="280" t="s">
        <v>71</v>
      </c>
      <c r="E44" s="280">
        <v>3</v>
      </c>
      <c r="F44" s="389"/>
      <c r="G44" s="351">
        <v>0</v>
      </c>
    </row>
    <row r="45" spans="1:7" s="25" customFormat="1" ht="24" customHeight="1" x14ac:dyDescent="0.25">
      <c r="A45" s="350">
        <v>43</v>
      </c>
      <c r="B45" s="280" t="s">
        <v>79</v>
      </c>
      <c r="C45" s="281" t="s">
        <v>66</v>
      </c>
      <c r="D45" s="280" t="s">
        <v>71</v>
      </c>
      <c r="E45" s="280">
        <v>3</v>
      </c>
      <c r="F45" s="389"/>
      <c r="G45" s="351">
        <v>0</v>
      </c>
    </row>
    <row r="46" spans="1:7" s="25" customFormat="1" ht="24" customHeight="1" x14ac:dyDescent="0.25">
      <c r="A46" s="350">
        <v>44</v>
      </c>
      <c r="B46" s="280" t="s">
        <v>79</v>
      </c>
      <c r="C46" s="281" t="s">
        <v>157</v>
      </c>
      <c r="D46" s="280" t="s">
        <v>71</v>
      </c>
      <c r="E46" s="280">
        <v>0</v>
      </c>
      <c r="F46" s="389"/>
      <c r="G46" s="351">
        <v>0</v>
      </c>
    </row>
    <row r="47" spans="1:7" s="25" customFormat="1" ht="24" customHeight="1" x14ac:dyDescent="0.25">
      <c r="A47" s="350">
        <v>45</v>
      </c>
      <c r="B47" s="280" t="s">
        <v>79</v>
      </c>
      <c r="C47" s="281" t="s">
        <v>81</v>
      </c>
      <c r="D47" s="280" t="s">
        <v>71</v>
      </c>
      <c r="E47" s="280">
        <v>1</v>
      </c>
      <c r="F47" s="389"/>
      <c r="G47" s="351">
        <v>0</v>
      </c>
    </row>
    <row r="48" spans="1:7" s="25" customFormat="1" ht="24" customHeight="1" x14ac:dyDescent="0.25">
      <c r="A48" s="350">
        <v>46</v>
      </c>
      <c r="B48" s="280" t="s">
        <v>79</v>
      </c>
      <c r="C48" s="281" t="s">
        <v>158</v>
      </c>
      <c r="D48" s="280" t="s">
        <v>120</v>
      </c>
      <c r="E48" s="280">
        <v>683</v>
      </c>
      <c r="F48" s="389"/>
      <c r="G48" s="351">
        <v>0</v>
      </c>
    </row>
    <row r="49" spans="1:7" s="25" customFormat="1" ht="24" customHeight="1" x14ac:dyDescent="0.25">
      <c r="A49" s="350">
        <v>47</v>
      </c>
      <c r="B49" s="280" t="s">
        <v>79</v>
      </c>
      <c r="C49" s="281" t="s">
        <v>159</v>
      </c>
      <c r="D49" s="280" t="s">
        <v>120</v>
      </c>
      <c r="E49" s="280">
        <v>0</v>
      </c>
      <c r="F49" s="389"/>
      <c r="G49" s="351">
        <v>0</v>
      </c>
    </row>
    <row r="50" spans="1:7" s="25" customFormat="1" ht="24" customHeight="1" x14ac:dyDescent="0.25">
      <c r="A50" s="350">
        <v>48</v>
      </c>
      <c r="B50" s="280" t="s">
        <v>80</v>
      </c>
      <c r="C50" s="281" t="s">
        <v>160</v>
      </c>
      <c r="D50" s="280" t="s">
        <v>120</v>
      </c>
      <c r="E50" s="280">
        <v>0</v>
      </c>
      <c r="F50" s="389"/>
      <c r="G50" s="351">
        <v>0</v>
      </c>
    </row>
    <row r="51" spans="1:7" s="25" customFormat="1" ht="24" customHeight="1" x14ac:dyDescent="0.25">
      <c r="A51" s="350">
        <v>49</v>
      </c>
      <c r="B51" s="280" t="s">
        <v>55</v>
      </c>
      <c r="C51" s="281" t="s">
        <v>161</v>
      </c>
      <c r="D51" s="280" t="s">
        <v>120</v>
      </c>
      <c r="E51" s="280">
        <v>0</v>
      </c>
      <c r="F51" s="389"/>
      <c r="G51" s="351">
        <v>0</v>
      </c>
    </row>
    <row r="52" spans="1:7" s="25" customFormat="1" ht="24" customHeight="1" x14ac:dyDescent="0.25">
      <c r="A52" s="350">
        <v>50</v>
      </c>
      <c r="B52" s="280" t="s">
        <v>79</v>
      </c>
      <c r="C52" s="281" t="s">
        <v>162</v>
      </c>
      <c r="D52" s="280" t="s">
        <v>120</v>
      </c>
      <c r="E52" s="280">
        <v>0</v>
      </c>
      <c r="F52" s="389"/>
      <c r="G52" s="351">
        <v>0</v>
      </c>
    </row>
    <row r="53" spans="1:7" s="25" customFormat="1" ht="24" customHeight="1" x14ac:dyDescent="0.25">
      <c r="A53" s="350">
        <v>51</v>
      </c>
      <c r="B53" s="280" t="s">
        <v>79</v>
      </c>
      <c r="C53" s="281" t="s">
        <v>163</v>
      </c>
      <c r="D53" s="280" t="s">
        <v>120</v>
      </c>
      <c r="E53" s="280">
        <v>0</v>
      </c>
      <c r="F53" s="389"/>
      <c r="G53" s="351">
        <v>0</v>
      </c>
    </row>
    <row r="54" spans="1:7" s="25" customFormat="1" ht="24" customHeight="1" x14ac:dyDescent="0.25">
      <c r="A54" s="350">
        <v>52</v>
      </c>
      <c r="B54" s="280">
        <v>60100085</v>
      </c>
      <c r="C54" s="281" t="s">
        <v>68</v>
      </c>
      <c r="D54" s="280" t="s">
        <v>71</v>
      </c>
      <c r="E54" s="280">
        <v>0</v>
      </c>
      <c r="F54" s="389"/>
      <c r="G54" s="351">
        <v>0</v>
      </c>
    </row>
    <row r="55" spans="1:7" s="25" customFormat="1" ht="24" customHeight="1" x14ac:dyDescent="0.25">
      <c r="A55" s="350">
        <v>53</v>
      </c>
      <c r="B55" s="280" t="s">
        <v>164</v>
      </c>
      <c r="C55" s="281" t="s">
        <v>65</v>
      </c>
      <c r="D55" s="280" t="s">
        <v>71</v>
      </c>
      <c r="E55" s="280">
        <v>0</v>
      </c>
      <c r="F55" s="389"/>
      <c r="G55" s="351">
        <v>0</v>
      </c>
    </row>
    <row r="56" spans="1:7" s="25" customFormat="1" ht="24" customHeight="1" x14ac:dyDescent="0.25">
      <c r="A56" s="350">
        <v>54</v>
      </c>
      <c r="B56" s="280" t="s">
        <v>79</v>
      </c>
      <c r="C56" s="281" t="s">
        <v>67</v>
      </c>
      <c r="D56" s="280" t="s">
        <v>120</v>
      </c>
      <c r="E56" s="280">
        <v>188</v>
      </c>
      <c r="F56" s="389"/>
      <c r="G56" s="351">
        <v>0</v>
      </c>
    </row>
    <row r="57" spans="1:7" s="25" customFormat="1" ht="24" customHeight="1" x14ac:dyDescent="0.25">
      <c r="A57" s="350">
        <v>55</v>
      </c>
      <c r="B57" s="280" t="s">
        <v>79</v>
      </c>
      <c r="C57" s="281" t="s">
        <v>165</v>
      </c>
      <c r="D57" s="280" t="s">
        <v>71</v>
      </c>
      <c r="E57" s="280">
        <v>0</v>
      </c>
      <c r="F57" s="389"/>
      <c r="G57" s="351">
        <v>0</v>
      </c>
    </row>
    <row r="58" spans="1:7" s="25" customFormat="1" ht="24" customHeight="1" x14ac:dyDescent="0.25">
      <c r="A58" s="350">
        <v>56</v>
      </c>
      <c r="B58" s="280" t="s">
        <v>79</v>
      </c>
      <c r="C58" s="281" t="s">
        <v>166</v>
      </c>
      <c r="D58" s="280" t="s">
        <v>72</v>
      </c>
      <c r="E58" s="280">
        <v>0</v>
      </c>
      <c r="F58" s="389"/>
      <c r="G58" s="351">
        <v>0</v>
      </c>
    </row>
    <row r="59" spans="1:7" s="25" customFormat="1" ht="24" customHeight="1" x14ac:dyDescent="0.25">
      <c r="A59" s="350">
        <v>57</v>
      </c>
      <c r="B59" s="280" t="s">
        <v>79</v>
      </c>
      <c r="C59" s="281" t="s">
        <v>167</v>
      </c>
      <c r="D59" s="280" t="s">
        <v>69</v>
      </c>
      <c r="E59" s="280">
        <v>8</v>
      </c>
      <c r="F59" s="389"/>
      <c r="G59" s="351">
        <v>0</v>
      </c>
    </row>
    <row r="60" spans="1:7" s="25" customFormat="1" ht="24" customHeight="1" x14ac:dyDescent="0.25">
      <c r="A60" s="350">
        <v>58</v>
      </c>
      <c r="B60" s="280" t="s">
        <v>79</v>
      </c>
      <c r="C60" s="281" t="s">
        <v>77</v>
      </c>
      <c r="D60" s="280" t="s">
        <v>120</v>
      </c>
      <c r="E60" s="280">
        <v>0</v>
      </c>
      <c r="F60" s="389"/>
      <c r="G60" s="351">
        <v>0</v>
      </c>
    </row>
    <row r="61" spans="1:7" s="25" customFormat="1" ht="24" customHeight="1" x14ac:dyDescent="0.25">
      <c r="A61" s="350">
        <v>59</v>
      </c>
      <c r="B61" s="280" t="s">
        <v>79</v>
      </c>
      <c r="C61" s="281" t="s">
        <v>168</v>
      </c>
      <c r="D61" s="280" t="s">
        <v>70</v>
      </c>
      <c r="E61" s="280">
        <v>0</v>
      </c>
      <c r="F61" s="389"/>
      <c r="G61" s="351">
        <v>0</v>
      </c>
    </row>
    <row r="62" spans="1:7" s="25" customFormat="1" ht="24" customHeight="1" x14ac:dyDescent="0.25">
      <c r="A62" s="350">
        <v>60</v>
      </c>
      <c r="B62" s="280" t="s">
        <v>79</v>
      </c>
      <c r="C62" s="281" t="s">
        <v>57</v>
      </c>
      <c r="D62" s="280" t="s">
        <v>72</v>
      </c>
      <c r="E62" s="280">
        <v>0</v>
      </c>
      <c r="F62" s="389"/>
      <c r="G62" s="351">
        <v>0</v>
      </c>
    </row>
    <row r="63" spans="1:7" s="25" customFormat="1" ht="24" customHeight="1" x14ac:dyDescent="0.25">
      <c r="A63" s="350">
        <v>61</v>
      </c>
      <c r="B63" s="280" t="s">
        <v>79</v>
      </c>
      <c r="C63" s="281" t="s">
        <v>169</v>
      </c>
      <c r="D63" s="280" t="s">
        <v>72</v>
      </c>
      <c r="E63" s="280">
        <v>17</v>
      </c>
      <c r="F63" s="389"/>
      <c r="G63" s="351">
        <v>0</v>
      </c>
    </row>
    <row r="64" spans="1:7" s="25" customFormat="1" ht="24" customHeight="1" x14ac:dyDescent="0.25">
      <c r="A64" s="350">
        <v>62</v>
      </c>
      <c r="B64" s="280" t="s">
        <v>79</v>
      </c>
      <c r="C64" s="281" t="s">
        <v>82</v>
      </c>
      <c r="D64" s="280" t="s">
        <v>75</v>
      </c>
      <c r="E64" s="280">
        <v>64</v>
      </c>
      <c r="F64" s="389"/>
      <c r="G64" s="351">
        <v>0</v>
      </c>
    </row>
    <row r="65" spans="1:7" s="25" customFormat="1" ht="24" customHeight="1" x14ac:dyDescent="0.25">
      <c r="A65" s="350">
        <v>63</v>
      </c>
      <c r="B65" s="280" t="s">
        <v>79</v>
      </c>
      <c r="C65" s="281" t="s">
        <v>170</v>
      </c>
      <c r="D65" s="280" t="s">
        <v>71</v>
      </c>
      <c r="E65" s="280">
        <v>6</v>
      </c>
      <c r="F65" s="389"/>
      <c r="G65" s="351">
        <v>0</v>
      </c>
    </row>
    <row r="66" spans="1:7" s="25" customFormat="1" ht="24" customHeight="1" x14ac:dyDescent="0.25">
      <c r="A66" s="350">
        <v>64</v>
      </c>
      <c r="B66" s="280" t="s">
        <v>79</v>
      </c>
      <c r="C66" s="281" t="s">
        <v>171</v>
      </c>
      <c r="D66" s="280" t="s">
        <v>71</v>
      </c>
      <c r="E66" s="280">
        <v>0</v>
      </c>
      <c r="F66" s="389"/>
      <c r="G66" s="351">
        <v>0</v>
      </c>
    </row>
    <row r="67" spans="1:7" s="25" customFormat="1" ht="24" customHeight="1" x14ac:dyDescent="0.25">
      <c r="A67" s="350">
        <v>65</v>
      </c>
      <c r="B67" s="280" t="s">
        <v>79</v>
      </c>
      <c r="C67" s="281" t="s">
        <v>172</v>
      </c>
      <c r="D67" s="280" t="s">
        <v>72</v>
      </c>
      <c r="E67" s="280">
        <v>0</v>
      </c>
      <c r="F67" s="389"/>
      <c r="G67" s="351">
        <v>0</v>
      </c>
    </row>
    <row r="68" spans="1:7" s="25" customFormat="1" ht="24" customHeight="1" x14ac:dyDescent="0.25">
      <c r="A68" s="350">
        <v>66</v>
      </c>
      <c r="B68" s="280" t="s">
        <v>173</v>
      </c>
      <c r="C68" s="281" t="s">
        <v>174</v>
      </c>
      <c r="D68" s="280" t="s">
        <v>120</v>
      </c>
      <c r="E68" s="280">
        <v>0</v>
      </c>
      <c r="F68" s="389"/>
      <c r="G68" s="351">
        <v>0</v>
      </c>
    </row>
    <row r="69" spans="1:7" s="25" customFormat="1" ht="24" customHeight="1" x14ac:dyDescent="0.25">
      <c r="A69" s="350">
        <v>67</v>
      </c>
      <c r="B69" s="280" t="s">
        <v>79</v>
      </c>
      <c r="C69" s="281" t="s">
        <v>175</v>
      </c>
      <c r="D69" s="280" t="s">
        <v>69</v>
      </c>
      <c r="E69" s="280">
        <v>0</v>
      </c>
      <c r="F69" s="389"/>
      <c r="G69" s="351">
        <v>0</v>
      </c>
    </row>
    <row r="70" spans="1:7" ht="24" customHeight="1" thickBot="1" x14ac:dyDescent="0.3">
      <c r="A70" s="347">
        <v>68</v>
      </c>
      <c r="B70" s="348" t="s">
        <v>187</v>
      </c>
      <c r="C70" s="348"/>
      <c r="D70" s="348"/>
      <c r="E70" s="348"/>
      <c r="F70" s="348"/>
      <c r="G70" s="349">
        <f>SUM(G3:G69)</f>
        <v>0</v>
      </c>
    </row>
    <row r="71" spans="1:7" ht="16.5" x14ac:dyDescent="0.25">
      <c r="A71" s="41"/>
      <c r="B71" s="41"/>
      <c r="C71" s="42"/>
      <c r="D71" s="41"/>
      <c r="E71" s="41"/>
      <c r="F71" s="41"/>
      <c r="G71" s="41"/>
    </row>
    <row r="72" spans="1:7" ht="16.5" x14ac:dyDescent="0.25">
      <c r="A72" s="41"/>
      <c r="B72" s="41"/>
      <c r="C72" s="42"/>
      <c r="D72" s="41"/>
      <c r="E72" s="41"/>
      <c r="F72" s="41"/>
      <c r="G72" s="41"/>
    </row>
  </sheetData>
  <sheetProtection algorithmName="SHA-512" hashValue="RFh8q/YJjaIhwltyNSBCM9lstJcfHO23KIr3ycHNYqa2lfREUszIF7how58qhCN/soODF9PfXM/Huc6CTJnu1w==" saltValue="/vxfs2xO8eJkXi174ah2Cw==" spinCount="100000" sheet="1" objects="1" scenarios="1"/>
  <mergeCells count="2">
    <mergeCell ref="A1:G1"/>
    <mergeCell ref="B70:F70"/>
  </mergeCells>
  <pageMargins left="0.7" right="0.7" top="0.75" bottom="0.75" header="0.3" footer="0.3"/>
  <pageSetup scale="60" fitToWidth="0" fitToHeight="0" orientation="portrait" r:id="rId1"/>
  <rowBreaks count="1" manualBreakCount="1">
    <brk id="45"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3642F-B7BE-4429-85BB-2E00C655D31B}">
  <sheetPr>
    <tabColor theme="7" tint="-0.499984740745262"/>
  </sheetPr>
  <dimension ref="A1:G72"/>
  <sheetViews>
    <sheetView view="pageBreakPreview" zoomScaleNormal="100" zoomScaleSheetLayoutView="100" workbookViewId="0">
      <selection activeCell="C8" sqref="C8"/>
    </sheetView>
  </sheetViews>
  <sheetFormatPr defaultRowHeight="15" x14ac:dyDescent="0.25"/>
  <cols>
    <col min="1" max="1" width="9.7109375" style="26" customWidth="1"/>
    <col min="2" max="2" width="15.7109375" style="26" customWidth="1"/>
    <col min="3" max="3" width="60.85546875" style="27" customWidth="1"/>
    <col min="4" max="4" width="14.7109375" style="26" customWidth="1"/>
    <col min="5" max="6" width="10.7109375" style="26" customWidth="1"/>
    <col min="7" max="7" width="25.7109375" style="26" customWidth="1"/>
  </cols>
  <sheetData>
    <row r="1" spans="1:7" ht="105" customHeight="1" x14ac:dyDescent="0.25">
      <c r="A1" s="373" t="s">
        <v>193</v>
      </c>
      <c r="B1" s="374"/>
      <c r="C1" s="374"/>
      <c r="D1" s="374"/>
      <c r="E1" s="374"/>
      <c r="F1" s="374"/>
      <c r="G1" s="375"/>
    </row>
    <row r="2" spans="1:7" s="25" customFormat="1" ht="30" customHeight="1" x14ac:dyDescent="0.2">
      <c r="A2" s="376" t="s">
        <v>42</v>
      </c>
      <c r="B2" s="377" t="str">
        <f>'[2]Original Items Condensed'!C8</f>
        <v>Code Number</v>
      </c>
      <c r="C2" s="377" t="s">
        <v>41</v>
      </c>
      <c r="D2" s="378" t="s">
        <v>40</v>
      </c>
      <c r="E2" s="378" t="s">
        <v>39</v>
      </c>
      <c r="F2" s="379" t="s">
        <v>38</v>
      </c>
      <c r="G2" s="380" t="s">
        <v>37</v>
      </c>
    </row>
    <row r="3" spans="1:7" s="25" customFormat="1" ht="24" customHeight="1" x14ac:dyDescent="0.25">
      <c r="A3" s="381">
        <v>1</v>
      </c>
      <c r="B3" s="382" t="s">
        <v>79</v>
      </c>
      <c r="C3" s="383" t="s">
        <v>78</v>
      </c>
      <c r="D3" s="382" t="s">
        <v>69</v>
      </c>
      <c r="E3" s="382">
        <v>210</v>
      </c>
      <c r="F3" s="388"/>
      <c r="G3" s="384">
        <v>0</v>
      </c>
    </row>
    <row r="4" spans="1:7" s="25" customFormat="1" ht="24" customHeight="1" x14ac:dyDescent="0.25">
      <c r="A4" s="381">
        <v>2</v>
      </c>
      <c r="B4" s="382" t="s">
        <v>79</v>
      </c>
      <c r="C4" s="383" t="s">
        <v>118</v>
      </c>
      <c r="D4" s="382" t="s">
        <v>69</v>
      </c>
      <c r="E4" s="382">
        <v>262</v>
      </c>
      <c r="F4" s="388"/>
      <c r="G4" s="384">
        <v>0</v>
      </c>
    </row>
    <row r="5" spans="1:7" s="25" customFormat="1" ht="24" customHeight="1" x14ac:dyDescent="0.25">
      <c r="A5" s="381">
        <v>3</v>
      </c>
      <c r="B5" s="382">
        <v>44000100</v>
      </c>
      <c r="C5" s="383" t="s">
        <v>62</v>
      </c>
      <c r="D5" s="382" t="s">
        <v>72</v>
      </c>
      <c r="E5" s="382">
        <v>29</v>
      </c>
      <c r="F5" s="388"/>
      <c r="G5" s="384">
        <v>0</v>
      </c>
    </row>
    <row r="6" spans="1:7" s="25" customFormat="1" ht="24" customHeight="1" x14ac:dyDescent="0.25">
      <c r="A6" s="381">
        <v>4</v>
      </c>
      <c r="B6" s="382" t="s">
        <v>79</v>
      </c>
      <c r="C6" s="383" t="s">
        <v>119</v>
      </c>
      <c r="D6" s="382" t="s">
        <v>72</v>
      </c>
      <c r="E6" s="382">
        <v>98</v>
      </c>
      <c r="F6" s="388"/>
      <c r="G6" s="384">
        <v>0</v>
      </c>
    </row>
    <row r="7" spans="1:7" s="25" customFormat="1" ht="24" customHeight="1" x14ac:dyDescent="0.25">
      <c r="A7" s="381">
        <v>5</v>
      </c>
      <c r="B7" s="382">
        <v>44000300</v>
      </c>
      <c r="C7" s="383" t="s">
        <v>63</v>
      </c>
      <c r="D7" s="382" t="s">
        <v>120</v>
      </c>
      <c r="E7" s="382">
        <v>86</v>
      </c>
      <c r="F7" s="388"/>
      <c r="G7" s="384">
        <v>0</v>
      </c>
    </row>
    <row r="8" spans="1:7" s="25" customFormat="1" ht="24" customHeight="1" x14ac:dyDescent="0.25">
      <c r="A8" s="381">
        <v>6</v>
      </c>
      <c r="B8" s="382">
        <v>44000500</v>
      </c>
      <c r="C8" s="383" t="s">
        <v>64</v>
      </c>
      <c r="D8" s="382" t="s">
        <v>120</v>
      </c>
      <c r="E8" s="382">
        <v>97</v>
      </c>
      <c r="F8" s="388"/>
      <c r="G8" s="384">
        <v>0</v>
      </c>
    </row>
    <row r="9" spans="1:7" s="25" customFormat="1" ht="24" customHeight="1" x14ac:dyDescent="0.25">
      <c r="A9" s="381">
        <v>7</v>
      </c>
      <c r="B9" s="382">
        <v>44000600</v>
      </c>
      <c r="C9" s="383" t="s">
        <v>121</v>
      </c>
      <c r="D9" s="382" t="s">
        <v>75</v>
      </c>
      <c r="E9" s="382">
        <v>204</v>
      </c>
      <c r="F9" s="388"/>
      <c r="G9" s="384">
        <v>0</v>
      </c>
    </row>
    <row r="10" spans="1:7" s="25" customFormat="1" ht="24" customHeight="1" x14ac:dyDescent="0.25">
      <c r="A10" s="381">
        <v>8</v>
      </c>
      <c r="B10" s="382" t="s">
        <v>122</v>
      </c>
      <c r="C10" s="383" t="s">
        <v>123</v>
      </c>
      <c r="D10" s="382" t="s">
        <v>72</v>
      </c>
      <c r="E10" s="382">
        <v>1287</v>
      </c>
      <c r="F10" s="388"/>
      <c r="G10" s="384">
        <v>0</v>
      </c>
    </row>
    <row r="11" spans="1:7" s="25" customFormat="1" ht="24" customHeight="1" x14ac:dyDescent="0.25">
      <c r="A11" s="381">
        <v>9</v>
      </c>
      <c r="B11" s="382" t="s">
        <v>79</v>
      </c>
      <c r="C11" s="383" t="s">
        <v>124</v>
      </c>
      <c r="D11" s="382" t="s">
        <v>75</v>
      </c>
      <c r="E11" s="382">
        <v>1534</v>
      </c>
      <c r="F11" s="388"/>
      <c r="G11" s="384">
        <v>0</v>
      </c>
    </row>
    <row r="12" spans="1:7" s="25" customFormat="1" ht="24" customHeight="1" x14ac:dyDescent="0.25">
      <c r="A12" s="381">
        <v>10</v>
      </c>
      <c r="B12" s="382">
        <v>20700220</v>
      </c>
      <c r="C12" s="383" t="s">
        <v>61</v>
      </c>
      <c r="D12" s="382" t="s">
        <v>72</v>
      </c>
      <c r="E12" s="382">
        <v>0</v>
      </c>
      <c r="F12" s="388"/>
      <c r="G12" s="384">
        <v>0</v>
      </c>
    </row>
    <row r="13" spans="1:7" s="25" customFormat="1" ht="24" customHeight="1" x14ac:dyDescent="0.25">
      <c r="A13" s="381">
        <v>11</v>
      </c>
      <c r="B13" s="382">
        <v>31101100</v>
      </c>
      <c r="C13" s="383" t="s">
        <v>125</v>
      </c>
      <c r="D13" s="382" t="s">
        <v>69</v>
      </c>
      <c r="E13" s="382">
        <v>0</v>
      </c>
      <c r="F13" s="388"/>
      <c r="G13" s="384">
        <v>0</v>
      </c>
    </row>
    <row r="14" spans="1:7" s="25" customFormat="1" ht="24" customHeight="1" x14ac:dyDescent="0.25">
      <c r="A14" s="381">
        <v>12</v>
      </c>
      <c r="B14" s="382">
        <v>20800150</v>
      </c>
      <c r="C14" s="383" t="s">
        <v>126</v>
      </c>
      <c r="D14" s="382" t="s">
        <v>69</v>
      </c>
      <c r="E14" s="382">
        <v>303</v>
      </c>
      <c r="F14" s="388"/>
      <c r="G14" s="384">
        <v>0</v>
      </c>
    </row>
    <row r="15" spans="1:7" s="25" customFormat="1" ht="24" customHeight="1" x14ac:dyDescent="0.25">
      <c r="A15" s="381">
        <v>13</v>
      </c>
      <c r="B15" s="382" t="s">
        <v>127</v>
      </c>
      <c r="C15" s="383" t="s">
        <v>56</v>
      </c>
      <c r="D15" s="382" t="s">
        <v>69</v>
      </c>
      <c r="E15" s="382">
        <v>148</v>
      </c>
      <c r="F15" s="388"/>
      <c r="G15" s="384">
        <v>0</v>
      </c>
    </row>
    <row r="16" spans="1:7" s="25" customFormat="1" ht="24" customHeight="1" x14ac:dyDescent="0.25">
      <c r="A16" s="381">
        <v>14</v>
      </c>
      <c r="B16" s="382" t="s">
        <v>79</v>
      </c>
      <c r="C16" s="383" t="s">
        <v>128</v>
      </c>
      <c r="D16" s="382" t="s">
        <v>69</v>
      </c>
      <c r="E16" s="382">
        <v>0</v>
      </c>
      <c r="F16" s="388"/>
      <c r="G16" s="384">
        <v>0</v>
      </c>
    </row>
    <row r="17" spans="1:7" s="25" customFormat="1" ht="24" customHeight="1" x14ac:dyDescent="0.25">
      <c r="A17" s="381">
        <v>15</v>
      </c>
      <c r="B17" s="382" t="s">
        <v>79</v>
      </c>
      <c r="C17" s="383" t="s">
        <v>129</v>
      </c>
      <c r="D17" s="382" t="s">
        <v>69</v>
      </c>
      <c r="E17" s="382">
        <v>0</v>
      </c>
      <c r="F17" s="388"/>
      <c r="G17" s="384">
        <v>0</v>
      </c>
    </row>
    <row r="18" spans="1:7" s="25" customFormat="1" ht="24" customHeight="1" x14ac:dyDescent="0.25">
      <c r="A18" s="381">
        <v>16</v>
      </c>
      <c r="B18" s="382">
        <v>35300200</v>
      </c>
      <c r="C18" s="383" t="s">
        <v>60</v>
      </c>
      <c r="D18" s="382" t="s">
        <v>74</v>
      </c>
      <c r="E18" s="382">
        <v>50</v>
      </c>
      <c r="F18" s="388"/>
      <c r="G18" s="384">
        <v>0</v>
      </c>
    </row>
    <row r="19" spans="1:7" s="25" customFormat="1" ht="24" customHeight="1" x14ac:dyDescent="0.25">
      <c r="A19" s="381">
        <v>17</v>
      </c>
      <c r="B19" s="382">
        <v>35300400</v>
      </c>
      <c r="C19" s="383" t="s">
        <v>130</v>
      </c>
      <c r="D19" s="382" t="s">
        <v>72</v>
      </c>
      <c r="E19" s="382">
        <v>29</v>
      </c>
      <c r="F19" s="388"/>
      <c r="G19" s="384">
        <v>0</v>
      </c>
    </row>
    <row r="20" spans="1:7" s="25" customFormat="1" ht="24" customHeight="1" x14ac:dyDescent="0.25">
      <c r="A20" s="381">
        <v>18</v>
      </c>
      <c r="B20" s="382" t="s">
        <v>131</v>
      </c>
      <c r="C20" s="383" t="s">
        <v>132</v>
      </c>
      <c r="D20" s="382" t="s">
        <v>72</v>
      </c>
      <c r="E20" s="382">
        <v>0</v>
      </c>
      <c r="F20" s="388"/>
      <c r="G20" s="384">
        <v>0</v>
      </c>
    </row>
    <row r="21" spans="1:7" s="25" customFormat="1" ht="24" customHeight="1" x14ac:dyDescent="0.25">
      <c r="A21" s="381">
        <v>19</v>
      </c>
      <c r="B21" s="382" t="s">
        <v>133</v>
      </c>
      <c r="C21" s="383" t="s">
        <v>134</v>
      </c>
      <c r="D21" s="382" t="s">
        <v>72</v>
      </c>
      <c r="E21" s="382">
        <v>0</v>
      </c>
      <c r="F21" s="388"/>
      <c r="G21" s="384">
        <v>0</v>
      </c>
    </row>
    <row r="22" spans="1:7" s="25" customFormat="1" ht="24" customHeight="1" x14ac:dyDescent="0.25">
      <c r="A22" s="381">
        <v>20</v>
      </c>
      <c r="B22" s="382" t="s">
        <v>79</v>
      </c>
      <c r="C22" s="383" t="s">
        <v>135</v>
      </c>
      <c r="D22" s="382" t="s">
        <v>72</v>
      </c>
      <c r="E22" s="382">
        <v>1322</v>
      </c>
      <c r="F22" s="388"/>
      <c r="G22" s="384">
        <v>0</v>
      </c>
    </row>
    <row r="23" spans="1:7" s="25" customFormat="1" ht="24" customHeight="1" x14ac:dyDescent="0.25">
      <c r="A23" s="381">
        <v>21</v>
      </c>
      <c r="B23" s="382" t="s">
        <v>79</v>
      </c>
      <c r="C23" s="383" t="s">
        <v>136</v>
      </c>
      <c r="D23" s="382" t="s">
        <v>72</v>
      </c>
      <c r="E23" s="382">
        <v>22</v>
      </c>
      <c r="F23" s="388"/>
      <c r="G23" s="384">
        <v>0</v>
      </c>
    </row>
    <row r="24" spans="1:7" s="25" customFormat="1" ht="24" customHeight="1" x14ac:dyDescent="0.25">
      <c r="A24" s="381">
        <v>22</v>
      </c>
      <c r="B24" s="382" t="s">
        <v>79</v>
      </c>
      <c r="C24" s="383" t="s">
        <v>137</v>
      </c>
      <c r="D24" s="382" t="s">
        <v>75</v>
      </c>
      <c r="E24" s="382">
        <v>1534</v>
      </c>
      <c r="F24" s="388"/>
      <c r="G24" s="384">
        <v>0</v>
      </c>
    </row>
    <row r="25" spans="1:7" s="25" customFormat="1" ht="24" customHeight="1" x14ac:dyDescent="0.25">
      <c r="A25" s="381">
        <v>23</v>
      </c>
      <c r="B25" s="382" t="s">
        <v>79</v>
      </c>
      <c r="C25" s="383" t="s">
        <v>138</v>
      </c>
      <c r="D25" s="382" t="s">
        <v>75</v>
      </c>
      <c r="E25" s="382">
        <v>331</v>
      </c>
      <c r="F25" s="388"/>
      <c r="G25" s="384">
        <v>0</v>
      </c>
    </row>
    <row r="26" spans="1:7" s="25" customFormat="1" ht="24" customHeight="1" x14ac:dyDescent="0.25">
      <c r="A26" s="381">
        <v>24</v>
      </c>
      <c r="B26" s="382" t="s">
        <v>79</v>
      </c>
      <c r="C26" s="383" t="s">
        <v>139</v>
      </c>
      <c r="D26" s="382" t="s">
        <v>75</v>
      </c>
      <c r="E26" s="382">
        <v>116</v>
      </c>
      <c r="F26" s="388"/>
      <c r="G26" s="384">
        <v>0</v>
      </c>
    </row>
    <row r="27" spans="1:7" s="25" customFormat="1" ht="24" customHeight="1" x14ac:dyDescent="0.25">
      <c r="A27" s="381">
        <v>25</v>
      </c>
      <c r="B27" s="382" t="s">
        <v>79</v>
      </c>
      <c r="C27" s="383" t="s">
        <v>140</v>
      </c>
      <c r="D27" s="382" t="s">
        <v>75</v>
      </c>
      <c r="E27" s="382">
        <v>88</v>
      </c>
      <c r="F27" s="388"/>
      <c r="G27" s="384">
        <v>0</v>
      </c>
    </row>
    <row r="28" spans="1:7" s="25" customFormat="1" ht="24" customHeight="1" x14ac:dyDescent="0.25">
      <c r="A28" s="381">
        <v>26</v>
      </c>
      <c r="B28" s="382" t="s">
        <v>79</v>
      </c>
      <c r="C28" s="383" t="s">
        <v>141</v>
      </c>
      <c r="D28" s="382" t="s">
        <v>75</v>
      </c>
      <c r="E28" s="382">
        <v>33</v>
      </c>
      <c r="F28" s="388"/>
      <c r="G28" s="384">
        <v>0</v>
      </c>
    </row>
    <row r="29" spans="1:7" s="25" customFormat="1" ht="24" customHeight="1" x14ac:dyDescent="0.25">
      <c r="A29" s="381">
        <v>27</v>
      </c>
      <c r="B29" s="382" t="s">
        <v>79</v>
      </c>
      <c r="C29" s="383" t="s">
        <v>142</v>
      </c>
      <c r="D29" s="382" t="s">
        <v>75</v>
      </c>
      <c r="E29" s="382">
        <v>0</v>
      </c>
      <c r="F29" s="388"/>
      <c r="G29" s="384">
        <v>0</v>
      </c>
    </row>
    <row r="30" spans="1:7" s="25" customFormat="1" ht="24" customHeight="1" x14ac:dyDescent="0.25">
      <c r="A30" s="381">
        <v>28</v>
      </c>
      <c r="B30" s="382" t="s">
        <v>79</v>
      </c>
      <c r="C30" s="383" t="s">
        <v>143</v>
      </c>
      <c r="D30" s="382" t="s">
        <v>71</v>
      </c>
      <c r="E30" s="382">
        <v>179</v>
      </c>
      <c r="F30" s="388"/>
      <c r="G30" s="384">
        <v>0</v>
      </c>
    </row>
    <row r="31" spans="1:7" s="25" customFormat="1" ht="24" customHeight="1" x14ac:dyDescent="0.25">
      <c r="A31" s="381">
        <v>29</v>
      </c>
      <c r="B31" s="382" t="s">
        <v>79</v>
      </c>
      <c r="C31" s="383" t="s">
        <v>144</v>
      </c>
      <c r="D31" s="382" t="s">
        <v>75</v>
      </c>
      <c r="E31" s="382">
        <v>0</v>
      </c>
      <c r="F31" s="388"/>
      <c r="G31" s="384">
        <v>0</v>
      </c>
    </row>
    <row r="32" spans="1:7" s="25" customFormat="1" ht="24" customHeight="1" x14ac:dyDescent="0.25">
      <c r="A32" s="381">
        <v>30</v>
      </c>
      <c r="B32" s="382">
        <v>40600200</v>
      </c>
      <c r="C32" s="383" t="s">
        <v>58</v>
      </c>
      <c r="D32" s="382" t="s">
        <v>73</v>
      </c>
      <c r="E32" s="382">
        <v>55</v>
      </c>
      <c r="F32" s="388"/>
      <c r="G32" s="384">
        <v>0</v>
      </c>
    </row>
    <row r="33" spans="1:7" s="25" customFormat="1" ht="24" customHeight="1" x14ac:dyDescent="0.25">
      <c r="A33" s="381">
        <v>31</v>
      </c>
      <c r="B33" s="382">
        <v>4060105</v>
      </c>
      <c r="C33" s="383" t="s">
        <v>145</v>
      </c>
      <c r="D33" s="382" t="s">
        <v>74</v>
      </c>
      <c r="E33" s="382">
        <v>1</v>
      </c>
      <c r="F33" s="388"/>
      <c r="G33" s="384">
        <v>0</v>
      </c>
    </row>
    <row r="34" spans="1:7" s="25" customFormat="1" ht="24" customHeight="1" x14ac:dyDescent="0.25">
      <c r="A34" s="381">
        <v>32</v>
      </c>
      <c r="B34" s="382">
        <v>40603085</v>
      </c>
      <c r="C34" s="383" t="s">
        <v>146</v>
      </c>
      <c r="D34" s="382" t="s">
        <v>74</v>
      </c>
      <c r="E34" s="382">
        <v>2</v>
      </c>
      <c r="F34" s="388"/>
      <c r="G34" s="384">
        <v>0</v>
      </c>
    </row>
    <row r="35" spans="1:7" s="25" customFormat="1" ht="24" customHeight="1" x14ac:dyDescent="0.25">
      <c r="A35" s="381">
        <v>33</v>
      </c>
      <c r="B35" s="382" t="s">
        <v>79</v>
      </c>
      <c r="C35" s="383" t="s">
        <v>147</v>
      </c>
      <c r="D35" s="382" t="s">
        <v>72</v>
      </c>
      <c r="E35" s="382">
        <v>90</v>
      </c>
      <c r="F35" s="388"/>
      <c r="G35" s="384">
        <v>0</v>
      </c>
    </row>
    <row r="36" spans="1:7" s="25" customFormat="1" ht="24" customHeight="1" x14ac:dyDescent="0.25">
      <c r="A36" s="381">
        <v>34</v>
      </c>
      <c r="B36" s="382" t="s">
        <v>79</v>
      </c>
      <c r="C36" s="383" t="s">
        <v>148</v>
      </c>
      <c r="D36" s="382" t="s">
        <v>72</v>
      </c>
      <c r="E36" s="382">
        <v>0</v>
      </c>
      <c r="F36" s="388"/>
      <c r="G36" s="384">
        <v>0</v>
      </c>
    </row>
    <row r="37" spans="1:7" s="25" customFormat="1" ht="24" customHeight="1" x14ac:dyDescent="0.25">
      <c r="A37" s="381">
        <v>35</v>
      </c>
      <c r="B37" s="382" t="s">
        <v>79</v>
      </c>
      <c r="C37" s="383" t="s">
        <v>149</v>
      </c>
      <c r="D37" s="382" t="s">
        <v>74</v>
      </c>
      <c r="E37" s="382">
        <v>4</v>
      </c>
      <c r="F37" s="388"/>
      <c r="G37" s="384">
        <v>0</v>
      </c>
    </row>
    <row r="38" spans="1:7" s="25" customFormat="1" ht="24" customHeight="1" x14ac:dyDescent="0.25">
      <c r="A38" s="381">
        <v>36</v>
      </c>
      <c r="B38" s="382">
        <v>60600605</v>
      </c>
      <c r="C38" s="383" t="s">
        <v>150</v>
      </c>
      <c r="D38" s="382" t="s">
        <v>74</v>
      </c>
      <c r="E38" s="382">
        <v>0</v>
      </c>
      <c r="F38" s="388"/>
      <c r="G38" s="384">
        <v>0</v>
      </c>
    </row>
    <row r="39" spans="1:7" s="25" customFormat="1" ht="24" customHeight="1" x14ac:dyDescent="0.25">
      <c r="A39" s="381">
        <v>37</v>
      </c>
      <c r="B39" s="382" t="s">
        <v>79</v>
      </c>
      <c r="C39" s="383" t="s">
        <v>59</v>
      </c>
      <c r="D39" s="382" t="s">
        <v>120</v>
      </c>
      <c r="E39" s="382">
        <v>86</v>
      </c>
      <c r="F39" s="388"/>
      <c r="G39" s="384">
        <v>0</v>
      </c>
    </row>
    <row r="40" spans="1:7" s="25" customFormat="1" ht="24" customHeight="1" x14ac:dyDescent="0.25">
      <c r="A40" s="381">
        <v>38</v>
      </c>
      <c r="B40" s="382" t="s">
        <v>151</v>
      </c>
      <c r="C40" s="383" t="s">
        <v>152</v>
      </c>
      <c r="D40" s="382" t="s">
        <v>120</v>
      </c>
      <c r="E40" s="382">
        <v>70</v>
      </c>
      <c r="F40" s="388"/>
      <c r="G40" s="384">
        <v>0</v>
      </c>
    </row>
    <row r="41" spans="1:7" s="25" customFormat="1" ht="24" customHeight="1" x14ac:dyDescent="0.25">
      <c r="A41" s="381">
        <v>39</v>
      </c>
      <c r="B41" s="382" t="s">
        <v>79</v>
      </c>
      <c r="C41" s="383" t="s">
        <v>153</v>
      </c>
      <c r="D41" s="382" t="s">
        <v>120</v>
      </c>
      <c r="E41" s="382">
        <v>27</v>
      </c>
      <c r="F41" s="388"/>
      <c r="G41" s="384">
        <v>0</v>
      </c>
    </row>
    <row r="42" spans="1:7" s="25" customFormat="1" ht="24" customHeight="1" x14ac:dyDescent="0.25">
      <c r="A42" s="381">
        <v>40</v>
      </c>
      <c r="B42" s="382" t="s">
        <v>79</v>
      </c>
      <c r="C42" s="383" t="s">
        <v>154</v>
      </c>
      <c r="D42" s="382" t="s">
        <v>71</v>
      </c>
      <c r="E42" s="382">
        <v>0</v>
      </c>
      <c r="F42" s="388"/>
      <c r="G42" s="384">
        <v>0</v>
      </c>
    </row>
    <row r="43" spans="1:7" s="25" customFormat="1" ht="24" customHeight="1" x14ac:dyDescent="0.25">
      <c r="A43" s="381">
        <v>41</v>
      </c>
      <c r="B43" s="382" t="s">
        <v>54</v>
      </c>
      <c r="C43" s="383" t="s">
        <v>155</v>
      </c>
      <c r="D43" s="382" t="s">
        <v>71</v>
      </c>
      <c r="E43" s="382">
        <v>1</v>
      </c>
      <c r="F43" s="388"/>
      <c r="G43" s="384">
        <v>0</v>
      </c>
    </row>
    <row r="44" spans="1:7" s="25" customFormat="1" ht="24" customHeight="1" x14ac:dyDescent="0.25">
      <c r="A44" s="381">
        <v>42</v>
      </c>
      <c r="B44" s="382" t="s">
        <v>79</v>
      </c>
      <c r="C44" s="383" t="s">
        <v>156</v>
      </c>
      <c r="D44" s="382" t="s">
        <v>71</v>
      </c>
      <c r="E44" s="382">
        <v>3</v>
      </c>
      <c r="F44" s="388"/>
      <c r="G44" s="384">
        <v>0</v>
      </c>
    </row>
    <row r="45" spans="1:7" s="25" customFormat="1" ht="24" customHeight="1" x14ac:dyDescent="0.25">
      <c r="A45" s="381">
        <v>43</v>
      </c>
      <c r="B45" s="382" t="s">
        <v>79</v>
      </c>
      <c r="C45" s="383" t="s">
        <v>66</v>
      </c>
      <c r="D45" s="382" t="s">
        <v>71</v>
      </c>
      <c r="E45" s="382">
        <v>0</v>
      </c>
      <c r="F45" s="388"/>
      <c r="G45" s="384">
        <v>0</v>
      </c>
    </row>
    <row r="46" spans="1:7" s="25" customFormat="1" ht="24" customHeight="1" x14ac:dyDescent="0.25">
      <c r="A46" s="381">
        <v>44</v>
      </c>
      <c r="B46" s="382" t="s">
        <v>79</v>
      </c>
      <c r="C46" s="383" t="s">
        <v>157</v>
      </c>
      <c r="D46" s="382" t="s">
        <v>71</v>
      </c>
      <c r="E46" s="382">
        <v>0</v>
      </c>
      <c r="F46" s="388"/>
      <c r="G46" s="384">
        <v>0</v>
      </c>
    </row>
    <row r="47" spans="1:7" s="25" customFormat="1" ht="24" customHeight="1" x14ac:dyDescent="0.25">
      <c r="A47" s="381">
        <v>45</v>
      </c>
      <c r="B47" s="382" t="s">
        <v>79</v>
      </c>
      <c r="C47" s="383" t="s">
        <v>81</v>
      </c>
      <c r="D47" s="382" t="s">
        <v>71</v>
      </c>
      <c r="E47" s="382">
        <v>1</v>
      </c>
      <c r="F47" s="388"/>
      <c r="G47" s="384">
        <v>0</v>
      </c>
    </row>
    <row r="48" spans="1:7" s="25" customFormat="1" ht="24" customHeight="1" x14ac:dyDescent="0.25">
      <c r="A48" s="381">
        <v>46</v>
      </c>
      <c r="B48" s="382" t="s">
        <v>79</v>
      </c>
      <c r="C48" s="383" t="s">
        <v>158</v>
      </c>
      <c r="D48" s="382" t="s">
        <v>120</v>
      </c>
      <c r="E48" s="382">
        <v>335</v>
      </c>
      <c r="F48" s="388"/>
      <c r="G48" s="384">
        <v>0</v>
      </c>
    </row>
    <row r="49" spans="1:7" s="25" customFormat="1" ht="24" customHeight="1" x14ac:dyDescent="0.25">
      <c r="A49" s="381">
        <v>47</v>
      </c>
      <c r="B49" s="382" t="s">
        <v>79</v>
      </c>
      <c r="C49" s="383" t="s">
        <v>159</v>
      </c>
      <c r="D49" s="382" t="s">
        <v>120</v>
      </c>
      <c r="E49" s="382">
        <v>0</v>
      </c>
      <c r="F49" s="388"/>
      <c r="G49" s="384">
        <v>0</v>
      </c>
    </row>
    <row r="50" spans="1:7" s="25" customFormat="1" ht="24" customHeight="1" x14ac:dyDescent="0.25">
      <c r="A50" s="381">
        <v>48</v>
      </c>
      <c r="B50" s="382" t="s">
        <v>80</v>
      </c>
      <c r="C50" s="383" t="s">
        <v>160</v>
      </c>
      <c r="D50" s="382" t="s">
        <v>120</v>
      </c>
      <c r="E50" s="382">
        <v>0</v>
      </c>
      <c r="F50" s="388"/>
      <c r="G50" s="384">
        <v>0</v>
      </c>
    </row>
    <row r="51" spans="1:7" s="25" customFormat="1" ht="24" customHeight="1" x14ac:dyDescent="0.25">
      <c r="A51" s="381">
        <v>49</v>
      </c>
      <c r="B51" s="382" t="s">
        <v>55</v>
      </c>
      <c r="C51" s="383" t="s">
        <v>161</v>
      </c>
      <c r="D51" s="382" t="s">
        <v>120</v>
      </c>
      <c r="E51" s="382">
        <v>0</v>
      </c>
      <c r="F51" s="388"/>
      <c r="G51" s="384">
        <v>0</v>
      </c>
    </row>
    <row r="52" spans="1:7" s="25" customFormat="1" ht="24" customHeight="1" x14ac:dyDescent="0.25">
      <c r="A52" s="381">
        <v>50</v>
      </c>
      <c r="B52" s="382" t="s">
        <v>79</v>
      </c>
      <c r="C52" s="383" t="s">
        <v>162</v>
      </c>
      <c r="D52" s="382" t="s">
        <v>120</v>
      </c>
      <c r="E52" s="382">
        <v>0</v>
      </c>
      <c r="F52" s="388"/>
      <c r="G52" s="384">
        <v>0</v>
      </c>
    </row>
    <row r="53" spans="1:7" s="25" customFormat="1" ht="24" customHeight="1" x14ac:dyDescent="0.25">
      <c r="A53" s="381">
        <v>51</v>
      </c>
      <c r="B53" s="382" t="s">
        <v>79</v>
      </c>
      <c r="C53" s="383" t="s">
        <v>163</v>
      </c>
      <c r="D53" s="382" t="s">
        <v>120</v>
      </c>
      <c r="E53" s="382">
        <v>0</v>
      </c>
      <c r="F53" s="388"/>
      <c r="G53" s="384">
        <v>0</v>
      </c>
    </row>
    <row r="54" spans="1:7" s="25" customFormat="1" ht="24" customHeight="1" x14ac:dyDescent="0.25">
      <c r="A54" s="381">
        <v>52</v>
      </c>
      <c r="B54" s="382">
        <v>60100085</v>
      </c>
      <c r="C54" s="383" t="s">
        <v>68</v>
      </c>
      <c r="D54" s="382" t="s">
        <v>71</v>
      </c>
      <c r="E54" s="382">
        <v>0</v>
      </c>
      <c r="F54" s="388"/>
      <c r="G54" s="384">
        <v>0</v>
      </c>
    </row>
    <row r="55" spans="1:7" s="25" customFormat="1" ht="24" customHeight="1" x14ac:dyDescent="0.25">
      <c r="A55" s="381">
        <v>53</v>
      </c>
      <c r="B55" s="382" t="s">
        <v>164</v>
      </c>
      <c r="C55" s="383" t="s">
        <v>65</v>
      </c>
      <c r="D55" s="382" t="s">
        <v>71</v>
      </c>
      <c r="E55" s="382">
        <v>0</v>
      </c>
      <c r="F55" s="388"/>
      <c r="G55" s="384">
        <v>0</v>
      </c>
    </row>
    <row r="56" spans="1:7" s="25" customFormat="1" ht="24" customHeight="1" x14ac:dyDescent="0.25">
      <c r="A56" s="381">
        <v>54</v>
      </c>
      <c r="B56" s="382" t="s">
        <v>79</v>
      </c>
      <c r="C56" s="383" t="s">
        <v>67</v>
      </c>
      <c r="D56" s="382" t="s">
        <v>120</v>
      </c>
      <c r="E56" s="382">
        <v>0</v>
      </c>
      <c r="F56" s="388"/>
      <c r="G56" s="384">
        <v>0</v>
      </c>
    </row>
    <row r="57" spans="1:7" s="25" customFormat="1" ht="24" customHeight="1" x14ac:dyDescent="0.25">
      <c r="A57" s="381">
        <v>55</v>
      </c>
      <c r="B57" s="382" t="s">
        <v>79</v>
      </c>
      <c r="C57" s="383" t="s">
        <v>165</v>
      </c>
      <c r="D57" s="382" t="s">
        <v>71</v>
      </c>
      <c r="E57" s="382">
        <v>0</v>
      </c>
      <c r="F57" s="388"/>
      <c r="G57" s="384">
        <v>0</v>
      </c>
    </row>
    <row r="58" spans="1:7" s="25" customFormat="1" ht="24" customHeight="1" x14ac:dyDescent="0.25">
      <c r="A58" s="381">
        <v>56</v>
      </c>
      <c r="B58" s="382" t="s">
        <v>79</v>
      </c>
      <c r="C58" s="383" t="s">
        <v>166</v>
      </c>
      <c r="D58" s="382" t="s">
        <v>72</v>
      </c>
      <c r="E58" s="382">
        <v>0</v>
      </c>
      <c r="F58" s="388"/>
      <c r="G58" s="384">
        <v>0</v>
      </c>
    </row>
    <row r="59" spans="1:7" s="25" customFormat="1" ht="24" customHeight="1" x14ac:dyDescent="0.25">
      <c r="A59" s="381">
        <v>57</v>
      </c>
      <c r="B59" s="382" t="s">
        <v>79</v>
      </c>
      <c r="C59" s="383" t="s">
        <v>167</v>
      </c>
      <c r="D59" s="382" t="s">
        <v>69</v>
      </c>
      <c r="E59" s="382">
        <v>9</v>
      </c>
      <c r="F59" s="388"/>
      <c r="G59" s="384">
        <v>0</v>
      </c>
    </row>
    <row r="60" spans="1:7" s="25" customFormat="1" ht="24" customHeight="1" x14ac:dyDescent="0.25">
      <c r="A60" s="381">
        <v>58</v>
      </c>
      <c r="B60" s="382" t="s">
        <v>79</v>
      </c>
      <c r="C60" s="383" t="s">
        <v>77</v>
      </c>
      <c r="D60" s="382" t="s">
        <v>120</v>
      </c>
      <c r="E60" s="382">
        <v>0</v>
      </c>
      <c r="F60" s="388"/>
      <c r="G60" s="384">
        <v>0</v>
      </c>
    </row>
    <row r="61" spans="1:7" s="25" customFormat="1" ht="24" customHeight="1" x14ac:dyDescent="0.25">
      <c r="A61" s="381">
        <v>59</v>
      </c>
      <c r="B61" s="382" t="s">
        <v>79</v>
      </c>
      <c r="C61" s="383" t="s">
        <v>168</v>
      </c>
      <c r="D61" s="382" t="s">
        <v>70</v>
      </c>
      <c r="E61" s="382">
        <v>0</v>
      </c>
      <c r="F61" s="388"/>
      <c r="G61" s="384">
        <v>0</v>
      </c>
    </row>
    <row r="62" spans="1:7" s="25" customFormat="1" ht="24" customHeight="1" x14ac:dyDescent="0.25">
      <c r="A62" s="381">
        <v>60</v>
      </c>
      <c r="B62" s="382" t="s">
        <v>79</v>
      </c>
      <c r="C62" s="383" t="s">
        <v>57</v>
      </c>
      <c r="D62" s="382" t="s">
        <v>72</v>
      </c>
      <c r="E62" s="382">
        <v>0</v>
      </c>
      <c r="F62" s="388"/>
      <c r="G62" s="384">
        <v>0</v>
      </c>
    </row>
    <row r="63" spans="1:7" s="25" customFormat="1" ht="24" customHeight="1" x14ac:dyDescent="0.25">
      <c r="A63" s="381">
        <v>61</v>
      </c>
      <c r="B63" s="382" t="s">
        <v>79</v>
      </c>
      <c r="C63" s="383" t="s">
        <v>169</v>
      </c>
      <c r="D63" s="382" t="s">
        <v>72</v>
      </c>
      <c r="E63" s="382">
        <v>16</v>
      </c>
      <c r="F63" s="388"/>
      <c r="G63" s="384">
        <v>0</v>
      </c>
    </row>
    <row r="64" spans="1:7" s="25" customFormat="1" ht="24" customHeight="1" x14ac:dyDescent="0.25">
      <c r="A64" s="381">
        <v>62</v>
      </c>
      <c r="B64" s="382" t="s">
        <v>79</v>
      </c>
      <c r="C64" s="383" t="s">
        <v>82</v>
      </c>
      <c r="D64" s="382" t="s">
        <v>75</v>
      </c>
      <c r="E64" s="382">
        <v>64</v>
      </c>
      <c r="F64" s="388"/>
      <c r="G64" s="384">
        <v>0</v>
      </c>
    </row>
    <row r="65" spans="1:7" s="25" customFormat="1" ht="24" customHeight="1" x14ac:dyDescent="0.25">
      <c r="A65" s="381">
        <v>63</v>
      </c>
      <c r="B65" s="382" t="s">
        <v>79</v>
      </c>
      <c r="C65" s="383" t="s">
        <v>170</v>
      </c>
      <c r="D65" s="382" t="s">
        <v>71</v>
      </c>
      <c r="E65" s="382">
        <v>0</v>
      </c>
      <c r="F65" s="388"/>
      <c r="G65" s="384">
        <v>0</v>
      </c>
    </row>
    <row r="66" spans="1:7" s="25" customFormat="1" ht="24" customHeight="1" x14ac:dyDescent="0.25">
      <c r="A66" s="381">
        <v>64</v>
      </c>
      <c r="B66" s="382" t="s">
        <v>79</v>
      </c>
      <c r="C66" s="383" t="s">
        <v>171</v>
      </c>
      <c r="D66" s="382" t="s">
        <v>71</v>
      </c>
      <c r="E66" s="382">
        <v>0</v>
      </c>
      <c r="F66" s="388"/>
      <c r="G66" s="384">
        <v>0</v>
      </c>
    </row>
    <row r="67" spans="1:7" s="25" customFormat="1" ht="24" customHeight="1" x14ac:dyDescent="0.25">
      <c r="A67" s="381">
        <v>65</v>
      </c>
      <c r="B67" s="382" t="s">
        <v>79</v>
      </c>
      <c r="C67" s="383" t="s">
        <v>172</v>
      </c>
      <c r="D67" s="382" t="s">
        <v>72</v>
      </c>
      <c r="E67" s="382">
        <v>0</v>
      </c>
      <c r="F67" s="388"/>
      <c r="G67" s="384">
        <v>0</v>
      </c>
    </row>
    <row r="68" spans="1:7" s="25" customFormat="1" ht="24" customHeight="1" x14ac:dyDescent="0.25">
      <c r="A68" s="381">
        <v>66</v>
      </c>
      <c r="B68" s="382" t="s">
        <v>173</v>
      </c>
      <c r="C68" s="383" t="s">
        <v>174</v>
      </c>
      <c r="D68" s="382" t="s">
        <v>120</v>
      </c>
      <c r="E68" s="382">
        <v>0</v>
      </c>
      <c r="F68" s="388"/>
      <c r="G68" s="384">
        <v>0</v>
      </c>
    </row>
    <row r="69" spans="1:7" s="25" customFormat="1" ht="24" customHeight="1" x14ac:dyDescent="0.25">
      <c r="A69" s="381">
        <v>67</v>
      </c>
      <c r="B69" s="382" t="s">
        <v>79</v>
      </c>
      <c r="C69" s="383" t="s">
        <v>175</v>
      </c>
      <c r="D69" s="382" t="s">
        <v>69</v>
      </c>
      <c r="E69" s="382">
        <v>0</v>
      </c>
      <c r="F69" s="388"/>
      <c r="G69" s="384">
        <v>0</v>
      </c>
    </row>
    <row r="70" spans="1:7" ht="24" customHeight="1" thickBot="1" x14ac:dyDescent="0.3">
      <c r="A70" s="385">
        <v>68</v>
      </c>
      <c r="B70" s="386" t="s">
        <v>186</v>
      </c>
      <c r="C70" s="386"/>
      <c r="D70" s="386"/>
      <c r="E70" s="386"/>
      <c r="F70" s="386"/>
      <c r="G70" s="387">
        <f>SUM(G3:G69)</f>
        <v>0</v>
      </c>
    </row>
    <row r="71" spans="1:7" ht="16.5" x14ac:dyDescent="0.25">
      <c r="A71" s="41"/>
      <c r="B71" s="41"/>
      <c r="C71" s="42"/>
      <c r="D71" s="41"/>
      <c r="E71" s="41"/>
      <c r="F71" s="41"/>
      <c r="G71" s="41"/>
    </row>
    <row r="72" spans="1:7" ht="16.5" x14ac:dyDescent="0.25">
      <c r="A72" s="41"/>
      <c r="B72" s="41"/>
      <c r="C72" s="42"/>
      <c r="D72" s="41"/>
      <c r="E72" s="41"/>
      <c r="F72" s="41"/>
      <c r="G72" s="41"/>
    </row>
  </sheetData>
  <sheetProtection algorithmName="SHA-512" hashValue="QBzcjB8UjoLPD+7ycX0PIoSFuEeUhn/ZaxX9uhZfZ8CGqTEipmuCf5GSaLBUC0+/huILN2EKn9BgL3lGMT6VzA==" saltValue="4PHOjzo+gCpKGg62pu2SVQ==" spinCount="100000" sheet="1" objects="1" scenarios="1"/>
  <mergeCells count="2">
    <mergeCell ref="A1:G1"/>
    <mergeCell ref="B70:F70"/>
  </mergeCells>
  <pageMargins left="0.7" right="0.7" top="0.75" bottom="0.75" header="0.3" footer="0.3"/>
  <pageSetup scale="60" fitToWidth="0" fitToHeight="0" orientation="portrait" r:id="rId1"/>
  <rowBreaks count="1" manualBreakCount="1">
    <brk id="45"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868F2-D5C2-46D1-AF6B-A55A968A03AE}">
  <sheetPr>
    <tabColor theme="6" tint="-0.499984740745262"/>
  </sheetPr>
  <dimension ref="A1:G72"/>
  <sheetViews>
    <sheetView view="pageBreakPreview" zoomScaleNormal="100" zoomScaleSheetLayoutView="100" workbookViewId="0">
      <selection activeCell="C8" sqref="C8"/>
    </sheetView>
  </sheetViews>
  <sheetFormatPr defaultRowHeight="15" x14ac:dyDescent="0.25"/>
  <cols>
    <col min="1" max="1" width="9.7109375" style="26" customWidth="1"/>
    <col min="2" max="2" width="15.7109375" style="26" customWidth="1"/>
    <col min="3" max="3" width="60.85546875" style="27" customWidth="1"/>
    <col min="4" max="4" width="14.7109375" style="26" customWidth="1"/>
    <col min="5" max="6" width="10.7109375" style="26" customWidth="1"/>
    <col min="7" max="7" width="25.7109375" style="26" customWidth="1"/>
  </cols>
  <sheetData>
    <row r="1" spans="1:7" ht="105" customHeight="1" x14ac:dyDescent="0.25">
      <c r="A1" s="277" t="s">
        <v>192</v>
      </c>
      <c r="B1" s="278"/>
      <c r="C1" s="278"/>
      <c r="D1" s="278"/>
      <c r="E1" s="278"/>
      <c r="F1" s="278"/>
      <c r="G1" s="279"/>
    </row>
    <row r="2" spans="1:7" s="25" customFormat="1" ht="30" customHeight="1" x14ac:dyDescent="0.2">
      <c r="A2" s="332" t="s">
        <v>42</v>
      </c>
      <c r="B2" s="333" t="str">
        <f>'[2]Original Items Condensed'!C8</f>
        <v>Code Number</v>
      </c>
      <c r="C2" s="333" t="s">
        <v>41</v>
      </c>
      <c r="D2" s="334" t="s">
        <v>40</v>
      </c>
      <c r="E2" s="334" t="s">
        <v>39</v>
      </c>
      <c r="F2" s="335" t="s">
        <v>38</v>
      </c>
      <c r="G2" s="336" t="s">
        <v>37</v>
      </c>
    </row>
    <row r="3" spans="1:7" s="25" customFormat="1" ht="24" customHeight="1" x14ac:dyDescent="0.25">
      <c r="A3" s="340">
        <v>1</v>
      </c>
      <c r="B3" s="282" t="s">
        <v>79</v>
      </c>
      <c r="C3" s="283" t="s">
        <v>78</v>
      </c>
      <c r="D3" s="282" t="s">
        <v>69</v>
      </c>
      <c r="E3" s="282">
        <v>293</v>
      </c>
      <c r="F3" s="372"/>
      <c r="G3" s="341">
        <v>0</v>
      </c>
    </row>
    <row r="4" spans="1:7" s="25" customFormat="1" ht="24" customHeight="1" x14ac:dyDescent="0.25">
      <c r="A4" s="340">
        <v>2</v>
      </c>
      <c r="B4" s="282" t="s">
        <v>79</v>
      </c>
      <c r="C4" s="283" t="s">
        <v>118</v>
      </c>
      <c r="D4" s="282" t="s">
        <v>69</v>
      </c>
      <c r="E4" s="282">
        <v>98</v>
      </c>
      <c r="F4" s="372"/>
      <c r="G4" s="341">
        <v>0</v>
      </c>
    </row>
    <row r="5" spans="1:7" s="25" customFormat="1" ht="24" customHeight="1" x14ac:dyDescent="0.25">
      <c r="A5" s="340">
        <v>3</v>
      </c>
      <c r="B5" s="282">
        <v>44000100</v>
      </c>
      <c r="C5" s="283" t="s">
        <v>62</v>
      </c>
      <c r="D5" s="282" t="s">
        <v>72</v>
      </c>
      <c r="E5" s="282">
        <v>39</v>
      </c>
      <c r="F5" s="372"/>
      <c r="G5" s="341">
        <v>0</v>
      </c>
    </row>
    <row r="6" spans="1:7" s="25" customFormat="1" ht="24" customHeight="1" x14ac:dyDescent="0.25">
      <c r="A6" s="340">
        <v>4</v>
      </c>
      <c r="B6" s="282" t="s">
        <v>79</v>
      </c>
      <c r="C6" s="283" t="s">
        <v>119</v>
      </c>
      <c r="D6" s="282" t="s">
        <v>72</v>
      </c>
      <c r="E6" s="282">
        <v>131</v>
      </c>
      <c r="F6" s="372"/>
      <c r="G6" s="341">
        <v>0</v>
      </c>
    </row>
    <row r="7" spans="1:7" s="25" customFormat="1" ht="24" customHeight="1" x14ac:dyDescent="0.25">
      <c r="A7" s="340">
        <v>5</v>
      </c>
      <c r="B7" s="282">
        <v>44000300</v>
      </c>
      <c r="C7" s="283" t="s">
        <v>63</v>
      </c>
      <c r="D7" s="282" t="s">
        <v>120</v>
      </c>
      <c r="E7" s="282">
        <v>76</v>
      </c>
      <c r="F7" s="372"/>
      <c r="G7" s="341">
        <v>0</v>
      </c>
    </row>
    <row r="8" spans="1:7" s="25" customFormat="1" ht="24" customHeight="1" x14ac:dyDescent="0.25">
      <c r="A8" s="340">
        <v>6</v>
      </c>
      <c r="B8" s="282">
        <v>44000500</v>
      </c>
      <c r="C8" s="283" t="s">
        <v>64</v>
      </c>
      <c r="D8" s="282" t="s">
        <v>120</v>
      </c>
      <c r="E8" s="282">
        <v>136</v>
      </c>
      <c r="F8" s="372"/>
      <c r="G8" s="341">
        <v>0</v>
      </c>
    </row>
    <row r="9" spans="1:7" s="25" customFormat="1" ht="24" customHeight="1" x14ac:dyDescent="0.25">
      <c r="A9" s="340">
        <v>7</v>
      </c>
      <c r="B9" s="282">
        <v>44000600</v>
      </c>
      <c r="C9" s="283" t="s">
        <v>121</v>
      </c>
      <c r="D9" s="282" t="s">
        <v>75</v>
      </c>
      <c r="E9" s="282">
        <v>144</v>
      </c>
      <c r="F9" s="372"/>
      <c r="G9" s="341">
        <v>0</v>
      </c>
    </row>
    <row r="10" spans="1:7" s="25" customFormat="1" ht="24" customHeight="1" x14ac:dyDescent="0.25">
      <c r="A10" s="340">
        <v>8</v>
      </c>
      <c r="B10" s="282" t="s">
        <v>122</v>
      </c>
      <c r="C10" s="283" t="s">
        <v>123</v>
      </c>
      <c r="D10" s="282" t="s">
        <v>72</v>
      </c>
      <c r="E10" s="282">
        <v>1061</v>
      </c>
      <c r="F10" s="372"/>
      <c r="G10" s="341">
        <v>0</v>
      </c>
    </row>
    <row r="11" spans="1:7" s="25" customFormat="1" ht="24" customHeight="1" x14ac:dyDescent="0.25">
      <c r="A11" s="340">
        <v>9</v>
      </c>
      <c r="B11" s="282" t="s">
        <v>79</v>
      </c>
      <c r="C11" s="283" t="s">
        <v>124</v>
      </c>
      <c r="D11" s="282" t="s">
        <v>75</v>
      </c>
      <c r="E11" s="282">
        <v>2492</v>
      </c>
      <c r="F11" s="372"/>
      <c r="G11" s="341">
        <v>0</v>
      </c>
    </row>
    <row r="12" spans="1:7" s="25" customFormat="1" ht="24" customHeight="1" x14ac:dyDescent="0.25">
      <c r="A12" s="340">
        <v>10</v>
      </c>
      <c r="B12" s="282">
        <v>20700220</v>
      </c>
      <c r="C12" s="283" t="s">
        <v>61</v>
      </c>
      <c r="D12" s="282" t="s">
        <v>72</v>
      </c>
      <c r="E12" s="282">
        <v>0</v>
      </c>
      <c r="F12" s="372"/>
      <c r="G12" s="341">
        <v>0</v>
      </c>
    </row>
    <row r="13" spans="1:7" s="25" customFormat="1" ht="24" customHeight="1" x14ac:dyDescent="0.25">
      <c r="A13" s="340">
        <v>11</v>
      </c>
      <c r="B13" s="282">
        <v>31101100</v>
      </c>
      <c r="C13" s="283" t="s">
        <v>125</v>
      </c>
      <c r="D13" s="282" t="s">
        <v>69</v>
      </c>
      <c r="E13" s="282">
        <v>0</v>
      </c>
      <c r="F13" s="372"/>
      <c r="G13" s="341">
        <v>0</v>
      </c>
    </row>
    <row r="14" spans="1:7" s="25" customFormat="1" ht="24" customHeight="1" x14ac:dyDescent="0.25">
      <c r="A14" s="340">
        <v>12</v>
      </c>
      <c r="B14" s="282">
        <v>20800150</v>
      </c>
      <c r="C14" s="283" t="s">
        <v>126</v>
      </c>
      <c r="D14" s="282" t="s">
        <v>69</v>
      </c>
      <c r="E14" s="282">
        <v>262</v>
      </c>
      <c r="F14" s="372"/>
      <c r="G14" s="341">
        <v>0</v>
      </c>
    </row>
    <row r="15" spans="1:7" s="25" customFormat="1" ht="24" customHeight="1" x14ac:dyDescent="0.25">
      <c r="A15" s="340">
        <v>13</v>
      </c>
      <c r="B15" s="282" t="s">
        <v>127</v>
      </c>
      <c r="C15" s="283" t="s">
        <v>56</v>
      </c>
      <c r="D15" s="282" t="s">
        <v>69</v>
      </c>
      <c r="E15" s="282">
        <v>375</v>
      </c>
      <c r="F15" s="372"/>
      <c r="G15" s="341">
        <v>0</v>
      </c>
    </row>
    <row r="16" spans="1:7" s="25" customFormat="1" ht="24" customHeight="1" x14ac:dyDescent="0.25">
      <c r="A16" s="340">
        <v>14</v>
      </c>
      <c r="B16" s="282" t="s">
        <v>79</v>
      </c>
      <c r="C16" s="283" t="s">
        <v>128</v>
      </c>
      <c r="D16" s="282" t="s">
        <v>69</v>
      </c>
      <c r="E16" s="282">
        <v>0</v>
      </c>
      <c r="F16" s="372"/>
      <c r="G16" s="341">
        <v>0</v>
      </c>
    </row>
    <row r="17" spans="1:7" s="25" customFormat="1" ht="24" customHeight="1" x14ac:dyDescent="0.25">
      <c r="A17" s="340">
        <v>15</v>
      </c>
      <c r="B17" s="282" t="s">
        <v>79</v>
      </c>
      <c r="C17" s="283" t="s">
        <v>129</v>
      </c>
      <c r="D17" s="282" t="s">
        <v>69</v>
      </c>
      <c r="E17" s="282">
        <v>0</v>
      </c>
      <c r="F17" s="372"/>
      <c r="G17" s="341">
        <v>0</v>
      </c>
    </row>
    <row r="18" spans="1:7" s="25" customFormat="1" ht="24" customHeight="1" x14ac:dyDescent="0.25">
      <c r="A18" s="340">
        <v>16</v>
      </c>
      <c r="B18" s="282">
        <v>35300200</v>
      </c>
      <c r="C18" s="283" t="s">
        <v>60</v>
      </c>
      <c r="D18" s="282" t="s">
        <v>74</v>
      </c>
      <c r="E18" s="282">
        <v>70</v>
      </c>
      <c r="F18" s="372"/>
      <c r="G18" s="341">
        <v>0</v>
      </c>
    </row>
    <row r="19" spans="1:7" s="25" customFormat="1" ht="24" customHeight="1" x14ac:dyDescent="0.25">
      <c r="A19" s="340">
        <v>17</v>
      </c>
      <c r="B19" s="282">
        <v>35300400</v>
      </c>
      <c r="C19" s="283" t="s">
        <v>130</v>
      </c>
      <c r="D19" s="282" t="s">
        <v>72</v>
      </c>
      <c r="E19" s="282">
        <v>23</v>
      </c>
      <c r="F19" s="372"/>
      <c r="G19" s="341">
        <v>0</v>
      </c>
    </row>
    <row r="20" spans="1:7" s="25" customFormat="1" ht="24" customHeight="1" x14ac:dyDescent="0.25">
      <c r="A20" s="340">
        <v>18</v>
      </c>
      <c r="B20" s="282" t="s">
        <v>131</v>
      </c>
      <c r="C20" s="283" t="s">
        <v>132</v>
      </c>
      <c r="D20" s="282" t="s">
        <v>72</v>
      </c>
      <c r="E20" s="282">
        <v>17</v>
      </c>
      <c r="F20" s="372"/>
      <c r="G20" s="341">
        <v>0</v>
      </c>
    </row>
    <row r="21" spans="1:7" s="25" customFormat="1" ht="24" customHeight="1" x14ac:dyDescent="0.25">
      <c r="A21" s="340">
        <v>19</v>
      </c>
      <c r="B21" s="282" t="s">
        <v>133</v>
      </c>
      <c r="C21" s="283" t="s">
        <v>134</v>
      </c>
      <c r="D21" s="282" t="s">
        <v>72</v>
      </c>
      <c r="E21" s="282">
        <v>0</v>
      </c>
      <c r="F21" s="372"/>
      <c r="G21" s="341">
        <v>0</v>
      </c>
    </row>
    <row r="22" spans="1:7" s="25" customFormat="1" ht="24" customHeight="1" x14ac:dyDescent="0.25">
      <c r="A22" s="340">
        <v>20</v>
      </c>
      <c r="B22" s="282" t="s">
        <v>79</v>
      </c>
      <c r="C22" s="283" t="s">
        <v>135</v>
      </c>
      <c r="D22" s="282" t="s">
        <v>72</v>
      </c>
      <c r="E22" s="282">
        <v>1088</v>
      </c>
      <c r="F22" s="372"/>
      <c r="G22" s="341">
        <v>0</v>
      </c>
    </row>
    <row r="23" spans="1:7" s="25" customFormat="1" ht="24" customHeight="1" x14ac:dyDescent="0.25">
      <c r="A23" s="340">
        <v>21</v>
      </c>
      <c r="B23" s="282" t="s">
        <v>79</v>
      </c>
      <c r="C23" s="283" t="s">
        <v>136</v>
      </c>
      <c r="D23" s="282" t="s">
        <v>72</v>
      </c>
      <c r="E23" s="282">
        <v>43</v>
      </c>
      <c r="F23" s="372"/>
      <c r="G23" s="341">
        <v>0</v>
      </c>
    </row>
    <row r="24" spans="1:7" s="25" customFormat="1" ht="24" customHeight="1" x14ac:dyDescent="0.25">
      <c r="A24" s="340">
        <v>22</v>
      </c>
      <c r="B24" s="282" t="s">
        <v>79</v>
      </c>
      <c r="C24" s="283" t="s">
        <v>137</v>
      </c>
      <c r="D24" s="282" t="s">
        <v>75</v>
      </c>
      <c r="E24" s="282">
        <v>2492</v>
      </c>
      <c r="F24" s="372"/>
      <c r="G24" s="341">
        <v>0</v>
      </c>
    </row>
    <row r="25" spans="1:7" s="25" customFormat="1" ht="24" customHeight="1" x14ac:dyDescent="0.25">
      <c r="A25" s="340">
        <v>23</v>
      </c>
      <c r="B25" s="282" t="s">
        <v>79</v>
      </c>
      <c r="C25" s="283" t="s">
        <v>138</v>
      </c>
      <c r="D25" s="282" t="s">
        <v>75</v>
      </c>
      <c r="E25" s="282">
        <v>470</v>
      </c>
      <c r="F25" s="372"/>
      <c r="G25" s="341">
        <v>0</v>
      </c>
    </row>
    <row r="26" spans="1:7" s="25" customFormat="1" ht="24" customHeight="1" x14ac:dyDescent="0.25">
      <c r="A26" s="340">
        <v>24</v>
      </c>
      <c r="B26" s="282" t="s">
        <v>79</v>
      </c>
      <c r="C26" s="283" t="s">
        <v>139</v>
      </c>
      <c r="D26" s="282" t="s">
        <v>75</v>
      </c>
      <c r="E26" s="282">
        <v>115</v>
      </c>
      <c r="F26" s="372"/>
      <c r="G26" s="341">
        <v>0</v>
      </c>
    </row>
    <row r="27" spans="1:7" s="25" customFormat="1" ht="24" customHeight="1" x14ac:dyDescent="0.25">
      <c r="A27" s="340">
        <v>25</v>
      </c>
      <c r="B27" s="282" t="s">
        <v>79</v>
      </c>
      <c r="C27" s="283" t="s">
        <v>140</v>
      </c>
      <c r="D27" s="282" t="s">
        <v>75</v>
      </c>
      <c r="E27" s="282">
        <v>29</v>
      </c>
      <c r="F27" s="372"/>
      <c r="G27" s="341">
        <v>0</v>
      </c>
    </row>
    <row r="28" spans="1:7" s="25" customFormat="1" ht="24" customHeight="1" x14ac:dyDescent="0.25">
      <c r="A28" s="340">
        <v>26</v>
      </c>
      <c r="B28" s="282" t="s">
        <v>79</v>
      </c>
      <c r="C28" s="283" t="s">
        <v>141</v>
      </c>
      <c r="D28" s="282" t="s">
        <v>75</v>
      </c>
      <c r="E28" s="282">
        <v>90</v>
      </c>
      <c r="F28" s="372"/>
      <c r="G28" s="341">
        <v>0</v>
      </c>
    </row>
    <row r="29" spans="1:7" s="25" customFormat="1" ht="24" customHeight="1" x14ac:dyDescent="0.25">
      <c r="A29" s="340">
        <v>27</v>
      </c>
      <c r="B29" s="282" t="s">
        <v>79</v>
      </c>
      <c r="C29" s="283" t="s">
        <v>142</v>
      </c>
      <c r="D29" s="282" t="s">
        <v>75</v>
      </c>
      <c r="E29" s="282">
        <v>0</v>
      </c>
      <c r="F29" s="372"/>
      <c r="G29" s="341">
        <v>0</v>
      </c>
    </row>
    <row r="30" spans="1:7" s="25" customFormat="1" ht="24" customHeight="1" x14ac:dyDescent="0.25">
      <c r="A30" s="340">
        <v>28</v>
      </c>
      <c r="B30" s="282" t="s">
        <v>79</v>
      </c>
      <c r="C30" s="283" t="s">
        <v>143</v>
      </c>
      <c r="D30" s="282" t="s">
        <v>71</v>
      </c>
      <c r="E30" s="282">
        <v>188</v>
      </c>
      <c r="F30" s="372"/>
      <c r="G30" s="341">
        <v>0</v>
      </c>
    </row>
    <row r="31" spans="1:7" s="25" customFormat="1" ht="24" customHeight="1" x14ac:dyDescent="0.25">
      <c r="A31" s="340">
        <v>29</v>
      </c>
      <c r="B31" s="282" t="s">
        <v>79</v>
      </c>
      <c r="C31" s="283" t="s">
        <v>144</v>
      </c>
      <c r="D31" s="282" t="s">
        <v>75</v>
      </c>
      <c r="E31" s="282">
        <v>0</v>
      </c>
      <c r="F31" s="372"/>
      <c r="G31" s="341">
        <v>0</v>
      </c>
    </row>
    <row r="32" spans="1:7" s="25" customFormat="1" ht="24" customHeight="1" x14ac:dyDescent="0.25">
      <c r="A32" s="340">
        <v>30</v>
      </c>
      <c r="B32" s="282">
        <v>40600200</v>
      </c>
      <c r="C32" s="283" t="s">
        <v>58</v>
      </c>
      <c r="D32" s="282" t="s">
        <v>73</v>
      </c>
      <c r="E32" s="282">
        <v>39</v>
      </c>
      <c r="F32" s="372"/>
      <c r="G32" s="341">
        <v>0</v>
      </c>
    </row>
    <row r="33" spans="1:7" s="25" customFormat="1" ht="24" customHeight="1" x14ac:dyDescent="0.25">
      <c r="A33" s="340">
        <v>31</v>
      </c>
      <c r="B33" s="282">
        <v>4060105</v>
      </c>
      <c r="C33" s="283" t="s">
        <v>145</v>
      </c>
      <c r="D33" s="282" t="s">
        <v>74</v>
      </c>
      <c r="E33" s="282">
        <v>1</v>
      </c>
      <c r="F33" s="372"/>
      <c r="G33" s="341">
        <v>0</v>
      </c>
    </row>
    <row r="34" spans="1:7" s="25" customFormat="1" ht="24" customHeight="1" x14ac:dyDescent="0.25">
      <c r="A34" s="340">
        <v>32</v>
      </c>
      <c r="B34" s="282">
        <v>40603085</v>
      </c>
      <c r="C34" s="283" t="s">
        <v>146</v>
      </c>
      <c r="D34" s="282" t="s">
        <v>74</v>
      </c>
      <c r="E34" s="282">
        <v>2</v>
      </c>
      <c r="F34" s="372"/>
      <c r="G34" s="341">
        <v>0</v>
      </c>
    </row>
    <row r="35" spans="1:7" s="25" customFormat="1" ht="24" customHeight="1" x14ac:dyDescent="0.25">
      <c r="A35" s="340">
        <v>33</v>
      </c>
      <c r="B35" s="282" t="s">
        <v>79</v>
      </c>
      <c r="C35" s="283" t="s">
        <v>147</v>
      </c>
      <c r="D35" s="282" t="s">
        <v>72</v>
      </c>
      <c r="E35" s="282">
        <v>45</v>
      </c>
      <c r="F35" s="372"/>
      <c r="G35" s="341">
        <v>0</v>
      </c>
    </row>
    <row r="36" spans="1:7" s="25" customFormat="1" ht="24" customHeight="1" x14ac:dyDescent="0.25">
      <c r="A36" s="340">
        <v>34</v>
      </c>
      <c r="B36" s="282" t="s">
        <v>79</v>
      </c>
      <c r="C36" s="283" t="s">
        <v>148</v>
      </c>
      <c r="D36" s="282" t="s">
        <v>72</v>
      </c>
      <c r="E36" s="282">
        <v>0</v>
      </c>
      <c r="F36" s="372"/>
      <c r="G36" s="341">
        <v>0</v>
      </c>
    </row>
    <row r="37" spans="1:7" s="25" customFormat="1" ht="24" customHeight="1" x14ac:dyDescent="0.25">
      <c r="A37" s="340">
        <v>35</v>
      </c>
      <c r="B37" s="282" t="s">
        <v>79</v>
      </c>
      <c r="C37" s="283" t="s">
        <v>149</v>
      </c>
      <c r="D37" s="282" t="s">
        <v>74</v>
      </c>
      <c r="E37" s="282">
        <v>3</v>
      </c>
      <c r="F37" s="372"/>
      <c r="G37" s="341">
        <v>0</v>
      </c>
    </row>
    <row r="38" spans="1:7" s="25" customFormat="1" ht="24" customHeight="1" x14ac:dyDescent="0.25">
      <c r="A38" s="340">
        <v>36</v>
      </c>
      <c r="B38" s="282">
        <v>60600605</v>
      </c>
      <c r="C38" s="283" t="s">
        <v>150</v>
      </c>
      <c r="D38" s="282" t="s">
        <v>74</v>
      </c>
      <c r="E38" s="282">
        <v>3</v>
      </c>
      <c r="F38" s="372"/>
      <c r="G38" s="341">
        <v>0</v>
      </c>
    </row>
    <row r="39" spans="1:7" s="25" customFormat="1" ht="24" customHeight="1" x14ac:dyDescent="0.25">
      <c r="A39" s="340">
        <v>37</v>
      </c>
      <c r="B39" s="282" t="s">
        <v>79</v>
      </c>
      <c r="C39" s="283" t="s">
        <v>59</v>
      </c>
      <c r="D39" s="282" t="s">
        <v>120</v>
      </c>
      <c r="E39" s="282">
        <v>76</v>
      </c>
      <c r="F39" s="372"/>
      <c r="G39" s="341">
        <v>0</v>
      </c>
    </row>
    <row r="40" spans="1:7" s="25" customFormat="1" ht="24" customHeight="1" x14ac:dyDescent="0.25">
      <c r="A40" s="340">
        <v>38</v>
      </c>
      <c r="B40" s="282" t="s">
        <v>151</v>
      </c>
      <c r="C40" s="283" t="s">
        <v>152</v>
      </c>
      <c r="D40" s="282" t="s">
        <v>120</v>
      </c>
      <c r="E40" s="282">
        <v>102</v>
      </c>
      <c r="F40" s="372"/>
      <c r="G40" s="341">
        <v>0</v>
      </c>
    </row>
    <row r="41" spans="1:7" s="25" customFormat="1" ht="24" customHeight="1" x14ac:dyDescent="0.25">
      <c r="A41" s="340">
        <v>39</v>
      </c>
      <c r="B41" s="282" t="s">
        <v>79</v>
      </c>
      <c r="C41" s="283" t="s">
        <v>153</v>
      </c>
      <c r="D41" s="282" t="s">
        <v>120</v>
      </c>
      <c r="E41" s="282">
        <v>34</v>
      </c>
      <c r="F41" s="372"/>
      <c r="G41" s="341">
        <v>0</v>
      </c>
    </row>
    <row r="42" spans="1:7" s="25" customFormat="1" ht="24" customHeight="1" x14ac:dyDescent="0.25">
      <c r="A42" s="340">
        <v>40</v>
      </c>
      <c r="B42" s="282" t="s">
        <v>79</v>
      </c>
      <c r="C42" s="283" t="s">
        <v>154</v>
      </c>
      <c r="D42" s="282" t="s">
        <v>71</v>
      </c>
      <c r="E42" s="282">
        <v>0</v>
      </c>
      <c r="F42" s="372"/>
      <c r="G42" s="341">
        <v>0</v>
      </c>
    </row>
    <row r="43" spans="1:7" s="25" customFormat="1" ht="24" customHeight="1" x14ac:dyDescent="0.25">
      <c r="A43" s="340">
        <v>41</v>
      </c>
      <c r="B43" s="282" t="s">
        <v>54</v>
      </c>
      <c r="C43" s="283" t="s">
        <v>155</v>
      </c>
      <c r="D43" s="282" t="s">
        <v>71</v>
      </c>
      <c r="E43" s="282">
        <v>0</v>
      </c>
      <c r="F43" s="372"/>
      <c r="G43" s="341">
        <v>0</v>
      </c>
    </row>
    <row r="44" spans="1:7" s="25" customFormat="1" ht="24" customHeight="1" x14ac:dyDescent="0.25">
      <c r="A44" s="340">
        <v>42</v>
      </c>
      <c r="B44" s="282" t="s">
        <v>79</v>
      </c>
      <c r="C44" s="283" t="s">
        <v>156</v>
      </c>
      <c r="D44" s="282" t="s">
        <v>71</v>
      </c>
      <c r="E44" s="282">
        <v>2</v>
      </c>
      <c r="F44" s="372"/>
      <c r="G44" s="341">
        <v>0</v>
      </c>
    </row>
    <row r="45" spans="1:7" s="25" customFormat="1" ht="24" customHeight="1" x14ac:dyDescent="0.25">
      <c r="A45" s="340">
        <v>43</v>
      </c>
      <c r="B45" s="282" t="s">
        <v>79</v>
      </c>
      <c r="C45" s="283" t="s">
        <v>66</v>
      </c>
      <c r="D45" s="282" t="s">
        <v>71</v>
      </c>
      <c r="E45" s="282">
        <v>0</v>
      </c>
      <c r="F45" s="372"/>
      <c r="G45" s="341">
        <v>0</v>
      </c>
    </row>
    <row r="46" spans="1:7" s="25" customFormat="1" ht="24" customHeight="1" x14ac:dyDescent="0.25">
      <c r="A46" s="340">
        <v>44</v>
      </c>
      <c r="B46" s="282" t="s">
        <v>79</v>
      </c>
      <c r="C46" s="283" t="s">
        <v>157</v>
      </c>
      <c r="D46" s="282" t="s">
        <v>71</v>
      </c>
      <c r="E46" s="282">
        <v>0</v>
      </c>
      <c r="F46" s="372"/>
      <c r="G46" s="341">
        <v>0</v>
      </c>
    </row>
    <row r="47" spans="1:7" s="25" customFormat="1" ht="24" customHeight="1" x14ac:dyDescent="0.25">
      <c r="A47" s="340">
        <v>45</v>
      </c>
      <c r="B47" s="282" t="s">
        <v>79</v>
      </c>
      <c r="C47" s="283" t="s">
        <v>81</v>
      </c>
      <c r="D47" s="282" t="s">
        <v>71</v>
      </c>
      <c r="E47" s="282">
        <v>1</v>
      </c>
      <c r="F47" s="372"/>
      <c r="G47" s="341">
        <v>0</v>
      </c>
    </row>
    <row r="48" spans="1:7" s="25" customFormat="1" ht="24" customHeight="1" x14ac:dyDescent="0.25">
      <c r="A48" s="340">
        <v>46</v>
      </c>
      <c r="B48" s="282" t="s">
        <v>79</v>
      </c>
      <c r="C48" s="283" t="s">
        <v>158</v>
      </c>
      <c r="D48" s="282" t="s">
        <v>120</v>
      </c>
      <c r="E48" s="282">
        <v>174</v>
      </c>
      <c r="F48" s="372"/>
      <c r="G48" s="341">
        <v>0</v>
      </c>
    </row>
    <row r="49" spans="1:7" s="25" customFormat="1" ht="24" customHeight="1" x14ac:dyDescent="0.25">
      <c r="A49" s="340">
        <v>47</v>
      </c>
      <c r="B49" s="282" t="s">
        <v>79</v>
      </c>
      <c r="C49" s="283" t="s">
        <v>159</v>
      </c>
      <c r="D49" s="282" t="s">
        <v>120</v>
      </c>
      <c r="E49" s="282">
        <v>0</v>
      </c>
      <c r="F49" s="372"/>
      <c r="G49" s="341">
        <v>0</v>
      </c>
    </row>
    <row r="50" spans="1:7" s="25" customFormat="1" ht="24" customHeight="1" x14ac:dyDescent="0.25">
      <c r="A50" s="340">
        <v>48</v>
      </c>
      <c r="B50" s="282" t="s">
        <v>80</v>
      </c>
      <c r="C50" s="283" t="s">
        <v>160</v>
      </c>
      <c r="D50" s="282" t="s">
        <v>120</v>
      </c>
      <c r="E50" s="282">
        <v>10</v>
      </c>
      <c r="F50" s="372"/>
      <c r="G50" s="341">
        <v>0</v>
      </c>
    </row>
    <row r="51" spans="1:7" s="25" customFormat="1" ht="24" customHeight="1" x14ac:dyDescent="0.25">
      <c r="A51" s="340">
        <v>49</v>
      </c>
      <c r="B51" s="282" t="s">
        <v>55</v>
      </c>
      <c r="C51" s="283" t="s">
        <v>161</v>
      </c>
      <c r="D51" s="282" t="s">
        <v>120</v>
      </c>
      <c r="E51" s="282">
        <v>0</v>
      </c>
      <c r="F51" s="372"/>
      <c r="G51" s="341">
        <v>0</v>
      </c>
    </row>
    <row r="52" spans="1:7" s="25" customFormat="1" ht="24" customHeight="1" x14ac:dyDescent="0.25">
      <c r="A52" s="340">
        <v>50</v>
      </c>
      <c r="B52" s="282" t="s">
        <v>79</v>
      </c>
      <c r="C52" s="283" t="s">
        <v>162</v>
      </c>
      <c r="D52" s="282" t="s">
        <v>120</v>
      </c>
      <c r="E52" s="282">
        <v>0</v>
      </c>
      <c r="F52" s="372"/>
      <c r="G52" s="341">
        <v>0</v>
      </c>
    </row>
    <row r="53" spans="1:7" s="25" customFormat="1" ht="24" customHeight="1" x14ac:dyDescent="0.25">
      <c r="A53" s="340">
        <v>51</v>
      </c>
      <c r="B53" s="282" t="s">
        <v>79</v>
      </c>
      <c r="C53" s="283" t="s">
        <v>163</v>
      </c>
      <c r="D53" s="282" t="s">
        <v>120</v>
      </c>
      <c r="E53" s="282">
        <v>0</v>
      </c>
      <c r="F53" s="372"/>
      <c r="G53" s="341">
        <v>0</v>
      </c>
    </row>
    <row r="54" spans="1:7" s="25" customFormat="1" ht="24" customHeight="1" x14ac:dyDescent="0.25">
      <c r="A54" s="340">
        <v>52</v>
      </c>
      <c r="B54" s="282">
        <v>60100085</v>
      </c>
      <c r="C54" s="283" t="s">
        <v>68</v>
      </c>
      <c r="D54" s="282" t="s">
        <v>71</v>
      </c>
      <c r="E54" s="282">
        <v>0</v>
      </c>
      <c r="F54" s="372"/>
      <c r="G54" s="341">
        <v>0</v>
      </c>
    </row>
    <row r="55" spans="1:7" s="25" customFormat="1" ht="24" customHeight="1" x14ac:dyDescent="0.25">
      <c r="A55" s="340">
        <v>53</v>
      </c>
      <c r="B55" s="282" t="s">
        <v>164</v>
      </c>
      <c r="C55" s="283" t="s">
        <v>65</v>
      </c>
      <c r="D55" s="282" t="s">
        <v>71</v>
      </c>
      <c r="E55" s="282">
        <v>0</v>
      </c>
      <c r="F55" s="372"/>
      <c r="G55" s="341">
        <v>0</v>
      </c>
    </row>
    <row r="56" spans="1:7" s="25" customFormat="1" ht="24" customHeight="1" x14ac:dyDescent="0.25">
      <c r="A56" s="340">
        <v>54</v>
      </c>
      <c r="B56" s="282" t="s">
        <v>79</v>
      </c>
      <c r="C56" s="283" t="s">
        <v>67</v>
      </c>
      <c r="D56" s="282" t="s">
        <v>120</v>
      </c>
      <c r="E56" s="282">
        <v>0</v>
      </c>
      <c r="F56" s="372"/>
      <c r="G56" s="341">
        <v>0</v>
      </c>
    </row>
    <row r="57" spans="1:7" s="25" customFormat="1" ht="24" customHeight="1" x14ac:dyDescent="0.25">
      <c r="A57" s="340">
        <v>55</v>
      </c>
      <c r="B57" s="282" t="s">
        <v>79</v>
      </c>
      <c r="C57" s="283" t="s">
        <v>165</v>
      </c>
      <c r="D57" s="282" t="s">
        <v>71</v>
      </c>
      <c r="E57" s="282">
        <v>0</v>
      </c>
      <c r="F57" s="372"/>
      <c r="G57" s="341">
        <v>0</v>
      </c>
    </row>
    <row r="58" spans="1:7" s="25" customFormat="1" ht="24" customHeight="1" x14ac:dyDescent="0.25">
      <c r="A58" s="340">
        <v>56</v>
      </c>
      <c r="B58" s="282" t="s">
        <v>79</v>
      </c>
      <c r="C58" s="283" t="s">
        <v>166</v>
      </c>
      <c r="D58" s="282" t="s">
        <v>72</v>
      </c>
      <c r="E58" s="282">
        <v>0</v>
      </c>
      <c r="F58" s="372"/>
      <c r="G58" s="341">
        <v>0</v>
      </c>
    </row>
    <row r="59" spans="1:7" s="25" customFormat="1" ht="24" customHeight="1" x14ac:dyDescent="0.25">
      <c r="A59" s="340">
        <v>57</v>
      </c>
      <c r="B59" s="282" t="s">
        <v>79</v>
      </c>
      <c r="C59" s="283" t="s">
        <v>167</v>
      </c>
      <c r="D59" s="282" t="s">
        <v>69</v>
      </c>
      <c r="E59" s="282">
        <v>6</v>
      </c>
      <c r="F59" s="372"/>
      <c r="G59" s="341">
        <v>0</v>
      </c>
    </row>
    <row r="60" spans="1:7" s="25" customFormat="1" ht="24" customHeight="1" x14ac:dyDescent="0.25">
      <c r="A60" s="340">
        <v>58</v>
      </c>
      <c r="B60" s="282" t="s">
        <v>79</v>
      </c>
      <c r="C60" s="283" t="s">
        <v>77</v>
      </c>
      <c r="D60" s="282" t="s">
        <v>120</v>
      </c>
      <c r="E60" s="282">
        <v>20</v>
      </c>
      <c r="F60" s="372"/>
      <c r="G60" s="341">
        <v>0</v>
      </c>
    </row>
    <row r="61" spans="1:7" s="25" customFormat="1" ht="24" customHeight="1" x14ac:dyDescent="0.25">
      <c r="A61" s="340">
        <v>59</v>
      </c>
      <c r="B61" s="282" t="s">
        <v>79</v>
      </c>
      <c r="C61" s="283" t="s">
        <v>168</v>
      </c>
      <c r="D61" s="282" t="s">
        <v>70</v>
      </c>
      <c r="E61" s="282">
        <v>1</v>
      </c>
      <c r="F61" s="372"/>
      <c r="G61" s="341">
        <v>0</v>
      </c>
    </row>
    <row r="62" spans="1:7" s="25" customFormat="1" ht="24" customHeight="1" x14ac:dyDescent="0.25">
      <c r="A62" s="340">
        <v>60</v>
      </c>
      <c r="B62" s="282" t="s">
        <v>79</v>
      </c>
      <c r="C62" s="283" t="s">
        <v>57</v>
      </c>
      <c r="D62" s="282" t="s">
        <v>72</v>
      </c>
      <c r="E62" s="282">
        <v>6</v>
      </c>
      <c r="F62" s="372"/>
      <c r="G62" s="341">
        <v>0</v>
      </c>
    </row>
    <row r="63" spans="1:7" s="25" customFormat="1" ht="24" customHeight="1" x14ac:dyDescent="0.25">
      <c r="A63" s="340">
        <v>61</v>
      </c>
      <c r="B63" s="282" t="s">
        <v>79</v>
      </c>
      <c r="C63" s="283" t="s">
        <v>169</v>
      </c>
      <c r="D63" s="282" t="s">
        <v>72</v>
      </c>
      <c r="E63" s="282">
        <v>11</v>
      </c>
      <c r="F63" s="372"/>
      <c r="G63" s="341">
        <v>0</v>
      </c>
    </row>
    <row r="64" spans="1:7" s="25" customFormat="1" ht="24" customHeight="1" x14ac:dyDescent="0.25">
      <c r="A64" s="340">
        <v>62</v>
      </c>
      <c r="B64" s="282" t="s">
        <v>79</v>
      </c>
      <c r="C64" s="283" t="s">
        <v>82</v>
      </c>
      <c r="D64" s="282" t="s">
        <v>75</v>
      </c>
      <c r="E64" s="282">
        <v>64</v>
      </c>
      <c r="F64" s="372"/>
      <c r="G64" s="341">
        <v>0</v>
      </c>
    </row>
    <row r="65" spans="1:7" s="25" customFormat="1" ht="24" customHeight="1" x14ac:dyDescent="0.25">
      <c r="A65" s="340">
        <v>63</v>
      </c>
      <c r="B65" s="282" t="s">
        <v>79</v>
      </c>
      <c r="C65" s="283" t="s">
        <v>170</v>
      </c>
      <c r="D65" s="282" t="s">
        <v>71</v>
      </c>
      <c r="E65" s="282">
        <v>0</v>
      </c>
      <c r="F65" s="372"/>
      <c r="G65" s="341">
        <v>0</v>
      </c>
    </row>
    <row r="66" spans="1:7" s="25" customFormat="1" ht="24" customHeight="1" x14ac:dyDescent="0.25">
      <c r="A66" s="340">
        <v>64</v>
      </c>
      <c r="B66" s="282" t="s">
        <v>79</v>
      </c>
      <c r="C66" s="283" t="s">
        <v>171</v>
      </c>
      <c r="D66" s="282" t="s">
        <v>71</v>
      </c>
      <c r="E66" s="282">
        <v>0</v>
      </c>
      <c r="F66" s="372"/>
      <c r="G66" s="341">
        <v>0</v>
      </c>
    </row>
    <row r="67" spans="1:7" s="25" customFormat="1" ht="24" customHeight="1" x14ac:dyDescent="0.25">
      <c r="A67" s="340">
        <v>65</v>
      </c>
      <c r="B67" s="282" t="s">
        <v>79</v>
      </c>
      <c r="C67" s="283" t="s">
        <v>172</v>
      </c>
      <c r="D67" s="282" t="s">
        <v>72</v>
      </c>
      <c r="E67" s="282">
        <v>0</v>
      </c>
      <c r="F67" s="372"/>
      <c r="G67" s="341">
        <v>0</v>
      </c>
    </row>
    <row r="68" spans="1:7" s="25" customFormat="1" ht="24" customHeight="1" x14ac:dyDescent="0.25">
      <c r="A68" s="340">
        <v>66</v>
      </c>
      <c r="B68" s="282" t="s">
        <v>173</v>
      </c>
      <c r="C68" s="283" t="s">
        <v>174</v>
      </c>
      <c r="D68" s="282" t="s">
        <v>120</v>
      </c>
      <c r="E68" s="282">
        <v>290</v>
      </c>
      <c r="F68" s="372"/>
      <c r="G68" s="341">
        <v>0</v>
      </c>
    </row>
    <row r="69" spans="1:7" s="25" customFormat="1" ht="24" customHeight="1" x14ac:dyDescent="0.25">
      <c r="A69" s="340">
        <v>67</v>
      </c>
      <c r="B69" s="282" t="s">
        <v>79</v>
      </c>
      <c r="C69" s="283" t="s">
        <v>175</v>
      </c>
      <c r="D69" s="282" t="s">
        <v>69</v>
      </c>
      <c r="E69" s="282">
        <v>2</v>
      </c>
      <c r="F69" s="372"/>
      <c r="G69" s="341">
        <v>0</v>
      </c>
    </row>
    <row r="70" spans="1:7" ht="24" customHeight="1" thickBot="1" x14ac:dyDescent="0.3">
      <c r="A70" s="337">
        <v>68</v>
      </c>
      <c r="B70" s="338" t="s">
        <v>185</v>
      </c>
      <c r="C70" s="338"/>
      <c r="D70" s="338"/>
      <c r="E70" s="338"/>
      <c r="F70" s="338"/>
      <c r="G70" s="339">
        <f>SUM(G3:G69)</f>
        <v>0</v>
      </c>
    </row>
    <row r="71" spans="1:7" ht="16.5" x14ac:dyDescent="0.25">
      <c r="A71" s="41"/>
      <c r="B71" s="41"/>
      <c r="C71" s="42"/>
      <c r="D71" s="41"/>
      <c r="E71" s="41"/>
      <c r="F71" s="41"/>
      <c r="G71" s="41"/>
    </row>
    <row r="72" spans="1:7" ht="16.5" x14ac:dyDescent="0.25">
      <c r="A72" s="41"/>
      <c r="B72" s="41"/>
      <c r="C72" s="42"/>
      <c r="D72" s="41"/>
      <c r="E72" s="41"/>
      <c r="F72" s="41"/>
      <c r="G72" s="41"/>
    </row>
  </sheetData>
  <sheetProtection algorithmName="SHA-512" hashValue="ZquNwsEU/EMwBejScWWqcAInMByBN6x6u3F54enSzYi+CUBdnLPUYmBF9c9wiplFdVIfDlnerotYOOq8RVi8hA==" saltValue="gEYRj3pkhqtM9w6rjg7tCA==" spinCount="100000" sheet="1" objects="1" scenarios="1"/>
  <mergeCells count="2">
    <mergeCell ref="A1:G1"/>
    <mergeCell ref="B70:F70"/>
  </mergeCells>
  <pageMargins left="0.7" right="0.7" top="0.75" bottom="0.75" header="0.3" footer="0.3"/>
  <pageSetup scale="60" fitToWidth="0" fitToHeight="0" orientation="portrait" r:id="rId1"/>
  <rowBreaks count="1" manualBreakCount="1">
    <brk id="45"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684B2-4E75-44BB-8099-6BF687C4BC91}">
  <sheetPr>
    <tabColor theme="5" tint="-0.499984740745262"/>
  </sheetPr>
  <dimension ref="A1:G72"/>
  <sheetViews>
    <sheetView view="pageBreakPreview" zoomScaleNormal="100" zoomScaleSheetLayoutView="100" workbookViewId="0">
      <selection activeCell="C8" sqref="C8"/>
    </sheetView>
  </sheetViews>
  <sheetFormatPr defaultRowHeight="15" x14ac:dyDescent="0.25"/>
  <cols>
    <col min="1" max="1" width="9.7109375" style="26" customWidth="1"/>
    <col min="2" max="2" width="15.7109375" style="26" customWidth="1"/>
    <col min="3" max="3" width="60.85546875" style="27" customWidth="1"/>
    <col min="4" max="4" width="14.7109375" style="26" customWidth="1"/>
    <col min="5" max="6" width="10.7109375" style="26" customWidth="1"/>
    <col min="7" max="7" width="25.7109375" style="26" customWidth="1"/>
  </cols>
  <sheetData>
    <row r="1" spans="1:7" ht="105" customHeight="1" x14ac:dyDescent="0.25">
      <c r="A1" s="274" t="s">
        <v>191</v>
      </c>
      <c r="B1" s="275"/>
      <c r="C1" s="275"/>
      <c r="D1" s="275"/>
      <c r="E1" s="275"/>
      <c r="F1" s="275"/>
      <c r="G1" s="276"/>
    </row>
    <row r="2" spans="1:7" s="25" customFormat="1" ht="30" customHeight="1" x14ac:dyDescent="0.2">
      <c r="A2" s="322" t="s">
        <v>42</v>
      </c>
      <c r="B2" s="323" t="str">
        <f>'[2]Original Items Condensed'!C8</f>
        <v>Code Number</v>
      </c>
      <c r="C2" s="323" t="s">
        <v>41</v>
      </c>
      <c r="D2" s="324" t="s">
        <v>40</v>
      </c>
      <c r="E2" s="324" t="s">
        <v>39</v>
      </c>
      <c r="F2" s="325" t="s">
        <v>38</v>
      </c>
      <c r="G2" s="326" t="s">
        <v>37</v>
      </c>
    </row>
    <row r="3" spans="1:7" s="25" customFormat="1" ht="24" customHeight="1" x14ac:dyDescent="0.25">
      <c r="A3" s="330">
        <v>1</v>
      </c>
      <c r="B3" s="284" t="s">
        <v>79</v>
      </c>
      <c r="C3" s="285" t="s">
        <v>78</v>
      </c>
      <c r="D3" s="284" t="s">
        <v>69</v>
      </c>
      <c r="E3" s="284">
        <v>164</v>
      </c>
      <c r="F3" s="371"/>
      <c r="G3" s="331">
        <v>0</v>
      </c>
    </row>
    <row r="4" spans="1:7" s="25" customFormat="1" ht="24" customHeight="1" x14ac:dyDescent="0.25">
      <c r="A4" s="330">
        <v>2</v>
      </c>
      <c r="B4" s="284" t="s">
        <v>79</v>
      </c>
      <c r="C4" s="285" t="s">
        <v>118</v>
      </c>
      <c r="D4" s="284" t="s">
        <v>69</v>
      </c>
      <c r="E4" s="284">
        <v>355</v>
      </c>
      <c r="F4" s="371"/>
      <c r="G4" s="331">
        <v>0</v>
      </c>
    </row>
    <row r="5" spans="1:7" s="25" customFormat="1" ht="24" customHeight="1" x14ac:dyDescent="0.25">
      <c r="A5" s="330">
        <v>3</v>
      </c>
      <c r="B5" s="284">
        <v>44000100</v>
      </c>
      <c r="C5" s="285" t="s">
        <v>62</v>
      </c>
      <c r="D5" s="284" t="s">
        <v>72</v>
      </c>
      <c r="E5" s="284">
        <v>41</v>
      </c>
      <c r="F5" s="371"/>
      <c r="G5" s="331">
        <v>0</v>
      </c>
    </row>
    <row r="6" spans="1:7" s="25" customFormat="1" ht="24" customHeight="1" x14ac:dyDescent="0.25">
      <c r="A6" s="330">
        <v>4</v>
      </c>
      <c r="B6" s="284" t="s">
        <v>79</v>
      </c>
      <c r="C6" s="285" t="s">
        <v>119</v>
      </c>
      <c r="D6" s="284" t="s">
        <v>72</v>
      </c>
      <c r="E6" s="284">
        <v>117</v>
      </c>
      <c r="F6" s="371"/>
      <c r="G6" s="331">
        <v>0</v>
      </c>
    </row>
    <row r="7" spans="1:7" s="25" customFormat="1" ht="24" customHeight="1" x14ac:dyDescent="0.25">
      <c r="A7" s="330">
        <v>5</v>
      </c>
      <c r="B7" s="284">
        <v>44000300</v>
      </c>
      <c r="C7" s="285" t="s">
        <v>63</v>
      </c>
      <c r="D7" s="284" t="s">
        <v>120</v>
      </c>
      <c r="E7" s="284">
        <v>108</v>
      </c>
      <c r="F7" s="371"/>
      <c r="G7" s="331">
        <v>0</v>
      </c>
    </row>
    <row r="8" spans="1:7" s="25" customFormat="1" ht="24" customHeight="1" x14ac:dyDescent="0.25">
      <c r="A8" s="330">
        <v>6</v>
      </c>
      <c r="B8" s="284">
        <v>44000500</v>
      </c>
      <c r="C8" s="285" t="s">
        <v>64</v>
      </c>
      <c r="D8" s="284" t="s">
        <v>120</v>
      </c>
      <c r="E8" s="284">
        <v>132</v>
      </c>
      <c r="F8" s="371"/>
      <c r="G8" s="331">
        <v>0</v>
      </c>
    </row>
    <row r="9" spans="1:7" s="25" customFormat="1" ht="24" customHeight="1" x14ac:dyDescent="0.25">
      <c r="A9" s="330">
        <v>7</v>
      </c>
      <c r="B9" s="284">
        <v>44000600</v>
      </c>
      <c r="C9" s="285" t="s">
        <v>121</v>
      </c>
      <c r="D9" s="284" t="s">
        <v>75</v>
      </c>
      <c r="E9" s="284">
        <v>516</v>
      </c>
      <c r="F9" s="371"/>
      <c r="G9" s="331">
        <v>0</v>
      </c>
    </row>
    <row r="10" spans="1:7" s="25" customFormat="1" ht="24" customHeight="1" x14ac:dyDescent="0.25">
      <c r="A10" s="330">
        <v>8</v>
      </c>
      <c r="B10" s="284" t="s">
        <v>122</v>
      </c>
      <c r="C10" s="285" t="s">
        <v>123</v>
      </c>
      <c r="D10" s="284" t="s">
        <v>72</v>
      </c>
      <c r="E10" s="284">
        <v>1148</v>
      </c>
      <c r="F10" s="371"/>
      <c r="G10" s="331">
        <v>0</v>
      </c>
    </row>
    <row r="11" spans="1:7" s="25" customFormat="1" ht="24" customHeight="1" x14ac:dyDescent="0.25">
      <c r="A11" s="330">
        <v>9</v>
      </c>
      <c r="B11" s="284" t="s">
        <v>79</v>
      </c>
      <c r="C11" s="285" t="s">
        <v>124</v>
      </c>
      <c r="D11" s="284" t="s">
        <v>75</v>
      </c>
      <c r="E11" s="284">
        <v>1929</v>
      </c>
      <c r="F11" s="371"/>
      <c r="G11" s="331">
        <v>0</v>
      </c>
    </row>
    <row r="12" spans="1:7" s="25" customFormat="1" ht="24" customHeight="1" x14ac:dyDescent="0.25">
      <c r="A12" s="330">
        <v>10</v>
      </c>
      <c r="B12" s="284">
        <v>20700220</v>
      </c>
      <c r="C12" s="285" t="s">
        <v>61</v>
      </c>
      <c r="D12" s="284" t="s">
        <v>72</v>
      </c>
      <c r="E12" s="284">
        <v>0</v>
      </c>
      <c r="F12" s="371"/>
      <c r="G12" s="331">
        <v>0</v>
      </c>
    </row>
    <row r="13" spans="1:7" s="25" customFormat="1" ht="24" customHeight="1" x14ac:dyDescent="0.25">
      <c r="A13" s="330">
        <v>11</v>
      </c>
      <c r="B13" s="284">
        <v>31101100</v>
      </c>
      <c r="C13" s="285" t="s">
        <v>125</v>
      </c>
      <c r="D13" s="284" t="s">
        <v>69</v>
      </c>
      <c r="E13" s="284">
        <v>0</v>
      </c>
      <c r="F13" s="371"/>
      <c r="G13" s="331">
        <v>0</v>
      </c>
    </row>
    <row r="14" spans="1:7" s="25" customFormat="1" ht="24" customHeight="1" x14ac:dyDescent="0.25">
      <c r="A14" s="330">
        <v>12</v>
      </c>
      <c r="B14" s="284">
        <v>20800150</v>
      </c>
      <c r="C14" s="285" t="s">
        <v>126</v>
      </c>
      <c r="D14" s="284" t="s">
        <v>69</v>
      </c>
      <c r="E14" s="284">
        <v>271</v>
      </c>
      <c r="F14" s="371"/>
      <c r="G14" s="331">
        <v>0</v>
      </c>
    </row>
    <row r="15" spans="1:7" s="25" customFormat="1" ht="24" customHeight="1" x14ac:dyDescent="0.25">
      <c r="A15" s="330">
        <v>13</v>
      </c>
      <c r="B15" s="284" t="s">
        <v>127</v>
      </c>
      <c r="C15" s="285" t="s">
        <v>56</v>
      </c>
      <c r="D15" s="284" t="s">
        <v>69</v>
      </c>
      <c r="E15" s="284">
        <v>373</v>
      </c>
      <c r="F15" s="371"/>
      <c r="G15" s="331">
        <v>0</v>
      </c>
    </row>
    <row r="16" spans="1:7" s="25" customFormat="1" ht="24" customHeight="1" x14ac:dyDescent="0.25">
      <c r="A16" s="330">
        <v>14</v>
      </c>
      <c r="B16" s="284" t="s">
        <v>79</v>
      </c>
      <c r="C16" s="285" t="s">
        <v>128</v>
      </c>
      <c r="D16" s="284" t="s">
        <v>69</v>
      </c>
      <c r="E16" s="284">
        <v>0</v>
      </c>
      <c r="F16" s="371"/>
      <c r="G16" s="331">
        <v>0</v>
      </c>
    </row>
    <row r="17" spans="1:7" s="25" customFormat="1" ht="24" customHeight="1" x14ac:dyDescent="0.25">
      <c r="A17" s="330">
        <v>15</v>
      </c>
      <c r="B17" s="284" t="s">
        <v>79</v>
      </c>
      <c r="C17" s="285" t="s">
        <v>129</v>
      </c>
      <c r="D17" s="284" t="s">
        <v>69</v>
      </c>
      <c r="E17" s="284">
        <v>0</v>
      </c>
      <c r="F17" s="371"/>
      <c r="G17" s="331">
        <v>0</v>
      </c>
    </row>
    <row r="18" spans="1:7" s="25" customFormat="1" ht="24" customHeight="1" x14ac:dyDescent="0.25">
      <c r="A18" s="330">
        <v>16</v>
      </c>
      <c r="B18" s="284">
        <v>35300200</v>
      </c>
      <c r="C18" s="285" t="s">
        <v>60</v>
      </c>
      <c r="D18" s="284" t="s">
        <v>74</v>
      </c>
      <c r="E18" s="284">
        <v>60</v>
      </c>
      <c r="F18" s="371"/>
      <c r="G18" s="331">
        <v>0</v>
      </c>
    </row>
    <row r="19" spans="1:7" s="25" customFormat="1" ht="24" customHeight="1" x14ac:dyDescent="0.25">
      <c r="A19" s="330">
        <v>17</v>
      </c>
      <c r="B19" s="284">
        <v>35300400</v>
      </c>
      <c r="C19" s="285" t="s">
        <v>130</v>
      </c>
      <c r="D19" s="284" t="s">
        <v>72</v>
      </c>
      <c r="E19" s="284">
        <v>27</v>
      </c>
      <c r="F19" s="371"/>
      <c r="G19" s="331">
        <v>0</v>
      </c>
    </row>
    <row r="20" spans="1:7" s="25" customFormat="1" ht="24" customHeight="1" x14ac:dyDescent="0.25">
      <c r="A20" s="330">
        <v>18</v>
      </c>
      <c r="B20" s="284" t="s">
        <v>131</v>
      </c>
      <c r="C20" s="285" t="s">
        <v>132</v>
      </c>
      <c r="D20" s="284" t="s">
        <v>72</v>
      </c>
      <c r="E20" s="284">
        <v>15</v>
      </c>
      <c r="F20" s="371"/>
      <c r="G20" s="331">
        <v>0</v>
      </c>
    </row>
    <row r="21" spans="1:7" s="25" customFormat="1" ht="24" customHeight="1" x14ac:dyDescent="0.25">
      <c r="A21" s="330">
        <v>19</v>
      </c>
      <c r="B21" s="284" t="s">
        <v>133</v>
      </c>
      <c r="C21" s="285" t="s">
        <v>134</v>
      </c>
      <c r="D21" s="284" t="s">
        <v>72</v>
      </c>
      <c r="E21" s="284">
        <v>0</v>
      </c>
      <c r="F21" s="371"/>
      <c r="G21" s="331">
        <v>0</v>
      </c>
    </row>
    <row r="22" spans="1:7" s="25" customFormat="1" ht="24" customHeight="1" x14ac:dyDescent="0.25">
      <c r="A22" s="330">
        <v>20</v>
      </c>
      <c r="B22" s="284" t="s">
        <v>79</v>
      </c>
      <c r="C22" s="285" t="s">
        <v>135</v>
      </c>
      <c r="D22" s="284" t="s">
        <v>72</v>
      </c>
      <c r="E22" s="284">
        <v>1181</v>
      </c>
      <c r="F22" s="371"/>
      <c r="G22" s="331">
        <v>0</v>
      </c>
    </row>
    <row r="23" spans="1:7" s="25" customFormat="1" ht="24" customHeight="1" x14ac:dyDescent="0.25">
      <c r="A23" s="330">
        <v>21</v>
      </c>
      <c r="B23" s="284" t="s">
        <v>79</v>
      </c>
      <c r="C23" s="285" t="s">
        <v>136</v>
      </c>
      <c r="D23" s="284" t="s">
        <v>72</v>
      </c>
      <c r="E23" s="284">
        <v>0</v>
      </c>
      <c r="F23" s="371"/>
      <c r="G23" s="331">
        <v>0</v>
      </c>
    </row>
    <row r="24" spans="1:7" s="25" customFormat="1" ht="24" customHeight="1" x14ac:dyDescent="0.25">
      <c r="A24" s="330">
        <v>22</v>
      </c>
      <c r="B24" s="284" t="s">
        <v>79</v>
      </c>
      <c r="C24" s="285" t="s">
        <v>137</v>
      </c>
      <c r="D24" s="284" t="s">
        <v>75</v>
      </c>
      <c r="E24" s="284">
        <v>1929</v>
      </c>
      <c r="F24" s="371"/>
      <c r="G24" s="331">
        <v>0</v>
      </c>
    </row>
    <row r="25" spans="1:7" s="25" customFormat="1" ht="24" customHeight="1" x14ac:dyDescent="0.25">
      <c r="A25" s="330">
        <v>23</v>
      </c>
      <c r="B25" s="284" t="s">
        <v>79</v>
      </c>
      <c r="C25" s="285" t="s">
        <v>138</v>
      </c>
      <c r="D25" s="284" t="s">
        <v>75</v>
      </c>
      <c r="E25" s="284">
        <v>751</v>
      </c>
      <c r="F25" s="371"/>
      <c r="G25" s="331">
        <v>0</v>
      </c>
    </row>
    <row r="26" spans="1:7" s="25" customFormat="1" ht="24" customHeight="1" x14ac:dyDescent="0.25">
      <c r="A26" s="330">
        <v>24</v>
      </c>
      <c r="B26" s="284" t="s">
        <v>79</v>
      </c>
      <c r="C26" s="285" t="s">
        <v>139</v>
      </c>
      <c r="D26" s="284" t="s">
        <v>75</v>
      </c>
      <c r="E26" s="284">
        <v>338</v>
      </c>
      <c r="F26" s="371"/>
      <c r="G26" s="331">
        <v>0</v>
      </c>
    </row>
    <row r="27" spans="1:7" s="25" customFormat="1" ht="24" customHeight="1" x14ac:dyDescent="0.25">
      <c r="A27" s="330">
        <v>25</v>
      </c>
      <c r="B27" s="284" t="s">
        <v>79</v>
      </c>
      <c r="C27" s="285" t="s">
        <v>140</v>
      </c>
      <c r="D27" s="284" t="s">
        <v>75</v>
      </c>
      <c r="E27" s="284">
        <v>178</v>
      </c>
      <c r="F27" s="371"/>
      <c r="G27" s="331">
        <v>0</v>
      </c>
    </row>
    <row r="28" spans="1:7" s="25" customFormat="1" ht="24" customHeight="1" x14ac:dyDescent="0.25">
      <c r="A28" s="330">
        <v>26</v>
      </c>
      <c r="B28" s="284" t="s">
        <v>79</v>
      </c>
      <c r="C28" s="285" t="s">
        <v>141</v>
      </c>
      <c r="D28" s="284" t="s">
        <v>75</v>
      </c>
      <c r="E28" s="284">
        <v>0</v>
      </c>
      <c r="F28" s="371"/>
      <c r="G28" s="331">
        <v>0</v>
      </c>
    </row>
    <row r="29" spans="1:7" s="25" customFormat="1" ht="24" customHeight="1" x14ac:dyDescent="0.25">
      <c r="A29" s="330">
        <v>27</v>
      </c>
      <c r="B29" s="284" t="s">
        <v>79</v>
      </c>
      <c r="C29" s="285" t="s">
        <v>142</v>
      </c>
      <c r="D29" s="284" t="s">
        <v>75</v>
      </c>
      <c r="E29" s="284">
        <v>0</v>
      </c>
      <c r="F29" s="371"/>
      <c r="G29" s="331">
        <v>0</v>
      </c>
    </row>
    <row r="30" spans="1:7" s="25" customFormat="1" ht="24" customHeight="1" x14ac:dyDescent="0.25">
      <c r="A30" s="330">
        <v>28</v>
      </c>
      <c r="B30" s="284" t="s">
        <v>79</v>
      </c>
      <c r="C30" s="285" t="s">
        <v>143</v>
      </c>
      <c r="D30" s="284" t="s">
        <v>71</v>
      </c>
      <c r="E30" s="284">
        <v>202</v>
      </c>
      <c r="F30" s="371"/>
      <c r="G30" s="331">
        <v>0</v>
      </c>
    </row>
    <row r="31" spans="1:7" s="25" customFormat="1" ht="24" customHeight="1" x14ac:dyDescent="0.25">
      <c r="A31" s="330">
        <v>29</v>
      </c>
      <c r="B31" s="284" t="s">
        <v>79</v>
      </c>
      <c r="C31" s="285" t="s">
        <v>144</v>
      </c>
      <c r="D31" s="284" t="s">
        <v>75</v>
      </c>
      <c r="E31" s="284">
        <v>0</v>
      </c>
      <c r="F31" s="371"/>
      <c r="G31" s="331">
        <v>0</v>
      </c>
    </row>
    <row r="32" spans="1:7" s="25" customFormat="1" ht="24" customHeight="1" x14ac:dyDescent="0.25">
      <c r="A32" s="330">
        <v>30</v>
      </c>
      <c r="B32" s="284">
        <v>40600200</v>
      </c>
      <c r="C32" s="285" t="s">
        <v>58</v>
      </c>
      <c r="D32" s="284" t="s">
        <v>73</v>
      </c>
      <c r="E32" s="284">
        <v>62</v>
      </c>
      <c r="F32" s="371"/>
      <c r="G32" s="331">
        <v>0</v>
      </c>
    </row>
    <row r="33" spans="1:7" s="25" customFormat="1" ht="24" customHeight="1" x14ac:dyDescent="0.25">
      <c r="A33" s="330">
        <v>31</v>
      </c>
      <c r="B33" s="284">
        <v>4060105</v>
      </c>
      <c r="C33" s="285" t="s">
        <v>145</v>
      </c>
      <c r="D33" s="284" t="s">
        <v>74</v>
      </c>
      <c r="E33" s="284">
        <v>1</v>
      </c>
      <c r="F33" s="371"/>
      <c r="G33" s="331">
        <v>0</v>
      </c>
    </row>
    <row r="34" spans="1:7" s="25" customFormat="1" ht="24" customHeight="1" x14ac:dyDescent="0.25">
      <c r="A34" s="330">
        <v>32</v>
      </c>
      <c r="B34" s="284">
        <v>40603085</v>
      </c>
      <c r="C34" s="285" t="s">
        <v>146</v>
      </c>
      <c r="D34" s="284" t="s">
        <v>74</v>
      </c>
      <c r="E34" s="284">
        <v>2</v>
      </c>
      <c r="F34" s="371"/>
      <c r="G34" s="331">
        <v>0</v>
      </c>
    </row>
    <row r="35" spans="1:7" s="25" customFormat="1" ht="24" customHeight="1" x14ac:dyDescent="0.25">
      <c r="A35" s="330">
        <v>33</v>
      </c>
      <c r="B35" s="284" t="s">
        <v>79</v>
      </c>
      <c r="C35" s="285" t="s">
        <v>147</v>
      </c>
      <c r="D35" s="284" t="s">
        <v>72</v>
      </c>
      <c r="E35" s="284">
        <v>97</v>
      </c>
      <c r="F35" s="371"/>
      <c r="G35" s="331">
        <v>0</v>
      </c>
    </row>
    <row r="36" spans="1:7" s="25" customFormat="1" ht="24" customHeight="1" x14ac:dyDescent="0.25">
      <c r="A36" s="330">
        <v>34</v>
      </c>
      <c r="B36" s="284" t="s">
        <v>79</v>
      </c>
      <c r="C36" s="285" t="s">
        <v>148</v>
      </c>
      <c r="D36" s="284" t="s">
        <v>72</v>
      </c>
      <c r="E36" s="284">
        <v>0</v>
      </c>
      <c r="F36" s="371"/>
      <c r="G36" s="331">
        <v>0</v>
      </c>
    </row>
    <row r="37" spans="1:7" s="25" customFormat="1" ht="24" customHeight="1" x14ac:dyDescent="0.25">
      <c r="A37" s="330">
        <v>35</v>
      </c>
      <c r="B37" s="284" t="s">
        <v>79</v>
      </c>
      <c r="C37" s="285" t="s">
        <v>149</v>
      </c>
      <c r="D37" s="284" t="s">
        <v>74</v>
      </c>
      <c r="E37" s="284">
        <v>4</v>
      </c>
      <c r="F37" s="371"/>
      <c r="G37" s="331">
        <v>0</v>
      </c>
    </row>
    <row r="38" spans="1:7" s="25" customFormat="1" ht="24" customHeight="1" x14ac:dyDescent="0.25">
      <c r="A38" s="330">
        <v>36</v>
      </c>
      <c r="B38" s="284">
        <v>60600605</v>
      </c>
      <c r="C38" s="285" t="s">
        <v>150</v>
      </c>
      <c r="D38" s="284" t="s">
        <v>74</v>
      </c>
      <c r="E38" s="284">
        <v>3</v>
      </c>
      <c r="F38" s="371"/>
      <c r="G38" s="331">
        <v>0</v>
      </c>
    </row>
    <row r="39" spans="1:7" s="25" customFormat="1" ht="24" customHeight="1" x14ac:dyDescent="0.25">
      <c r="A39" s="330">
        <v>37</v>
      </c>
      <c r="B39" s="284" t="s">
        <v>79</v>
      </c>
      <c r="C39" s="285" t="s">
        <v>59</v>
      </c>
      <c r="D39" s="284" t="s">
        <v>120</v>
      </c>
      <c r="E39" s="284">
        <v>117</v>
      </c>
      <c r="F39" s="371"/>
      <c r="G39" s="331">
        <v>0</v>
      </c>
    </row>
    <row r="40" spans="1:7" s="25" customFormat="1" ht="24" customHeight="1" x14ac:dyDescent="0.25">
      <c r="A40" s="330">
        <v>38</v>
      </c>
      <c r="B40" s="284" t="s">
        <v>151</v>
      </c>
      <c r="C40" s="285" t="s">
        <v>152</v>
      </c>
      <c r="D40" s="284" t="s">
        <v>120</v>
      </c>
      <c r="E40" s="284">
        <v>64</v>
      </c>
      <c r="F40" s="371"/>
      <c r="G40" s="331">
        <v>0</v>
      </c>
    </row>
    <row r="41" spans="1:7" s="25" customFormat="1" ht="24" customHeight="1" x14ac:dyDescent="0.25">
      <c r="A41" s="330">
        <v>39</v>
      </c>
      <c r="B41" s="284" t="s">
        <v>79</v>
      </c>
      <c r="C41" s="285" t="s">
        <v>153</v>
      </c>
      <c r="D41" s="284" t="s">
        <v>120</v>
      </c>
      <c r="E41" s="284">
        <v>69</v>
      </c>
      <c r="F41" s="371"/>
      <c r="G41" s="331">
        <v>0</v>
      </c>
    </row>
    <row r="42" spans="1:7" s="25" customFormat="1" ht="24" customHeight="1" x14ac:dyDescent="0.25">
      <c r="A42" s="330">
        <v>40</v>
      </c>
      <c r="B42" s="284" t="s">
        <v>79</v>
      </c>
      <c r="C42" s="285" t="s">
        <v>154</v>
      </c>
      <c r="D42" s="284" t="s">
        <v>71</v>
      </c>
      <c r="E42" s="284">
        <v>0</v>
      </c>
      <c r="F42" s="371"/>
      <c r="G42" s="331">
        <v>0</v>
      </c>
    </row>
    <row r="43" spans="1:7" s="25" customFormat="1" ht="24" customHeight="1" x14ac:dyDescent="0.25">
      <c r="A43" s="330">
        <v>41</v>
      </c>
      <c r="B43" s="284" t="s">
        <v>54</v>
      </c>
      <c r="C43" s="285" t="s">
        <v>155</v>
      </c>
      <c r="D43" s="284" t="s">
        <v>71</v>
      </c>
      <c r="E43" s="284">
        <v>1</v>
      </c>
      <c r="F43" s="371"/>
      <c r="G43" s="331">
        <v>0</v>
      </c>
    </row>
    <row r="44" spans="1:7" s="25" customFormat="1" ht="24" customHeight="1" x14ac:dyDescent="0.25">
      <c r="A44" s="330">
        <v>42</v>
      </c>
      <c r="B44" s="284" t="s">
        <v>79</v>
      </c>
      <c r="C44" s="285" t="s">
        <v>156</v>
      </c>
      <c r="D44" s="284" t="s">
        <v>71</v>
      </c>
      <c r="E44" s="284">
        <v>2</v>
      </c>
      <c r="F44" s="371"/>
      <c r="G44" s="331">
        <v>0</v>
      </c>
    </row>
    <row r="45" spans="1:7" s="25" customFormat="1" ht="24" customHeight="1" x14ac:dyDescent="0.25">
      <c r="A45" s="330">
        <v>43</v>
      </c>
      <c r="B45" s="284" t="s">
        <v>79</v>
      </c>
      <c r="C45" s="285" t="s">
        <v>66</v>
      </c>
      <c r="D45" s="284" t="s">
        <v>71</v>
      </c>
      <c r="E45" s="284">
        <v>1</v>
      </c>
      <c r="F45" s="371"/>
      <c r="G45" s="331">
        <v>0</v>
      </c>
    </row>
    <row r="46" spans="1:7" s="25" customFormat="1" ht="24" customHeight="1" x14ac:dyDescent="0.25">
      <c r="A46" s="330">
        <v>44</v>
      </c>
      <c r="B46" s="284" t="s">
        <v>79</v>
      </c>
      <c r="C46" s="285" t="s">
        <v>157</v>
      </c>
      <c r="D46" s="284" t="s">
        <v>71</v>
      </c>
      <c r="E46" s="284">
        <v>1</v>
      </c>
      <c r="F46" s="371"/>
      <c r="G46" s="331">
        <v>0</v>
      </c>
    </row>
    <row r="47" spans="1:7" s="25" customFormat="1" ht="24" customHeight="1" x14ac:dyDescent="0.25">
      <c r="A47" s="330">
        <v>45</v>
      </c>
      <c r="B47" s="284" t="s">
        <v>79</v>
      </c>
      <c r="C47" s="285" t="s">
        <v>81</v>
      </c>
      <c r="D47" s="284" t="s">
        <v>71</v>
      </c>
      <c r="E47" s="284">
        <v>2</v>
      </c>
      <c r="F47" s="371"/>
      <c r="G47" s="331">
        <v>0</v>
      </c>
    </row>
    <row r="48" spans="1:7" s="25" customFormat="1" ht="24" customHeight="1" x14ac:dyDescent="0.25">
      <c r="A48" s="330">
        <v>46</v>
      </c>
      <c r="B48" s="284" t="s">
        <v>79</v>
      </c>
      <c r="C48" s="285" t="s">
        <v>158</v>
      </c>
      <c r="D48" s="284" t="s">
        <v>120</v>
      </c>
      <c r="E48" s="284">
        <v>164</v>
      </c>
      <c r="F48" s="371"/>
      <c r="G48" s="331">
        <v>0</v>
      </c>
    </row>
    <row r="49" spans="1:7" s="25" customFormat="1" ht="24" customHeight="1" x14ac:dyDescent="0.25">
      <c r="A49" s="330">
        <v>47</v>
      </c>
      <c r="B49" s="284" t="s">
        <v>79</v>
      </c>
      <c r="C49" s="285" t="s">
        <v>159</v>
      </c>
      <c r="D49" s="284" t="s">
        <v>120</v>
      </c>
      <c r="E49" s="284">
        <v>0</v>
      </c>
      <c r="F49" s="371"/>
      <c r="G49" s="331">
        <v>0</v>
      </c>
    </row>
    <row r="50" spans="1:7" s="25" customFormat="1" ht="24" customHeight="1" x14ac:dyDescent="0.25">
      <c r="A50" s="330">
        <v>48</v>
      </c>
      <c r="B50" s="284" t="s">
        <v>80</v>
      </c>
      <c r="C50" s="285" t="s">
        <v>160</v>
      </c>
      <c r="D50" s="284" t="s">
        <v>120</v>
      </c>
      <c r="E50" s="284">
        <v>0</v>
      </c>
      <c r="F50" s="371"/>
      <c r="G50" s="331">
        <v>0</v>
      </c>
    </row>
    <row r="51" spans="1:7" s="25" customFormat="1" ht="24" customHeight="1" x14ac:dyDescent="0.25">
      <c r="A51" s="330">
        <v>49</v>
      </c>
      <c r="B51" s="284" t="s">
        <v>55</v>
      </c>
      <c r="C51" s="285" t="s">
        <v>161</v>
      </c>
      <c r="D51" s="284" t="s">
        <v>120</v>
      </c>
      <c r="E51" s="284">
        <v>386</v>
      </c>
      <c r="F51" s="371"/>
      <c r="G51" s="331">
        <v>0</v>
      </c>
    </row>
    <row r="52" spans="1:7" s="25" customFormat="1" ht="24" customHeight="1" x14ac:dyDescent="0.25">
      <c r="A52" s="330">
        <v>50</v>
      </c>
      <c r="B52" s="284" t="s">
        <v>79</v>
      </c>
      <c r="C52" s="285" t="s">
        <v>162</v>
      </c>
      <c r="D52" s="284" t="s">
        <v>120</v>
      </c>
      <c r="E52" s="284">
        <v>0</v>
      </c>
      <c r="F52" s="371"/>
      <c r="G52" s="331">
        <v>0</v>
      </c>
    </row>
    <row r="53" spans="1:7" s="25" customFormat="1" ht="24" customHeight="1" x14ac:dyDescent="0.25">
      <c r="A53" s="330">
        <v>51</v>
      </c>
      <c r="B53" s="284" t="s">
        <v>79</v>
      </c>
      <c r="C53" s="285" t="s">
        <v>163</v>
      </c>
      <c r="D53" s="284" t="s">
        <v>120</v>
      </c>
      <c r="E53" s="284">
        <v>0</v>
      </c>
      <c r="F53" s="371"/>
      <c r="G53" s="331">
        <v>0</v>
      </c>
    </row>
    <row r="54" spans="1:7" s="25" customFormat="1" ht="24" customHeight="1" x14ac:dyDescent="0.25">
      <c r="A54" s="330">
        <v>52</v>
      </c>
      <c r="B54" s="284">
        <v>60100085</v>
      </c>
      <c r="C54" s="285" t="s">
        <v>68</v>
      </c>
      <c r="D54" s="284" t="s">
        <v>71</v>
      </c>
      <c r="E54" s="284">
        <v>0</v>
      </c>
      <c r="F54" s="371"/>
      <c r="G54" s="331">
        <v>0</v>
      </c>
    </row>
    <row r="55" spans="1:7" s="25" customFormat="1" ht="24" customHeight="1" x14ac:dyDescent="0.25">
      <c r="A55" s="330">
        <v>53</v>
      </c>
      <c r="B55" s="284" t="s">
        <v>164</v>
      </c>
      <c r="C55" s="285" t="s">
        <v>65</v>
      </c>
      <c r="D55" s="284" t="s">
        <v>71</v>
      </c>
      <c r="E55" s="284">
        <v>1</v>
      </c>
      <c r="F55" s="371"/>
      <c r="G55" s="331">
        <v>0</v>
      </c>
    </row>
    <row r="56" spans="1:7" s="25" customFormat="1" ht="24" customHeight="1" x14ac:dyDescent="0.25">
      <c r="A56" s="330">
        <v>54</v>
      </c>
      <c r="B56" s="284" t="s">
        <v>79</v>
      </c>
      <c r="C56" s="285" t="s">
        <v>67</v>
      </c>
      <c r="D56" s="284" t="s">
        <v>120</v>
      </c>
      <c r="E56" s="284">
        <v>0</v>
      </c>
      <c r="F56" s="371"/>
      <c r="G56" s="331">
        <v>0</v>
      </c>
    </row>
    <row r="57" spans="1:7" s="25" customFormat="1" ht="24" customHeight="1" x14ac:dyDescent="0.25">
      <c r="A57" s="330">
        <v>55</v>
      </c>
      <c r="B57" s="284" t="s">
        <v>79</v>
      </c>
      <c r="C57" s="285" t="s">
        <v>165</v>
      </c>
      <c r="D57" s="284" t="s">
        <v>71</v>
      </c>
      <c r="E57" s="284">
        <v>1</v>
      </c>
      <c r="F57" s="371"/>
      <c r="G57" s="331">
        <v>0</v>
      </c>
    </row>
    <row r="58" spans="1:7" s="25" customFormat="1" ht="24" customHeight="1" x14ac:dyDescent="0.25">
      <c r="A58" s="330">
        <v>56</v>
      </c>
      <c r="B58" s="284" t="s">
        <v>79</v>
      </c>
      <c r="C58" s="285" t="s">
        <v>166</v>
      </c>
      <c r="D58" s="284" t="s">
        <v>72</v>
      </c>
      <c r="E58" s="284">
        <v>0</v>
      </c>
      <c r="F58" s="371"/>
      <c r="G58" s="331">
        <v>0</v>
      </c>
    </row>
    <row r="59" spans="1:7" s="25" customFormat="1" ht="24" customHeight="1" x14ac:dyDescent="0.25">
      <c r="A59" s="330">
        <v>57</v>
      </c>
      <c r="B59" s="284" t="s">
        <v>79</v>
      </c>
      <c r="C59" s="285" t="s">
        <v>167</v>
      </c>
      <c r="D59" s="284" t="s">
        <v>69</v>
      </c>
      <c r="E59" s="284">
        <v>12</v>
      </c>
      <c r="F59" s="371"/>
      <c r="G59" s="331">
        <v>0</v>
      </c>
    </row>
    <row r="60" spans="1:7" s="25" customFormat="1" ht="24" customHeight="1" x14ac:dyDescent="0.25">
      <c r="A60" s="330">
        <v>58</v>
      </c>
      <c r="B60" s="284" t="s">
        <v>79</v>
      </c>
      <c r="C60" s="285" t="s">
        <v>77</v>
      </c>
      <c r="D60" s="284" t="s">
        <v>120</v>
      </c>
      <c r="E60" s="284">
        <v>0</v>
      </c>
      <c r="F60" s="371"/>
      <c r="G60" s="331">
        <v>0</v>
      </c>
    </row>
    <row r="61" spans="1:7" s="25" customFormat="1" ht="24" customHeight="1" x14ac:dyDescent="0.25">
      <c r="A61" s="330">
        <v>59</v>
      </c>
      <c r="B61" s="284" t="s">
        <v>79</v>
      </c>
      <c r="C61" s="285" t="s">
        <v>168</v>
      </c>
      <c r="D61" s="284" t="s">
        <v>70</v>
      </c>
      <c r="E61" s="284">
        <v>0</v>
      </c>
      <c r="F61" s="371"/>
      <c r="G61" s="331">
        <v>0</v>
      </c>
    </row>
    <row r="62" spans="1:7" s="25" customFormat="1" ht="24" customHeight="1" x14ac:dyDescent="0.25">
      <c r="A62" s="330">
        <v>60</v>
      </c>
      <c r="B62" s="284" t="s">
        <v>79</v>
      </c>
      <c r="C62" s="285" t="s">
        <v>57</v>
      </c>
      <c r="D62" s="284" t="s">
        <v>72</v>
      </c>
      <c r="E62" s="284">
        <v>0</v>
      </c>
      <c r="F62" s="371"/>
      <c r="G62" s="331">
        <v>0</v>
      </c>
    </row>
    <row r="63" spans="1:7" s="25" customFormat="1" ht="24" customHeight="1" x14ac:dyDescent="0.25">
      <c r="A63" s="330">
        <v>61</v>
      </c>
      <c r="B63" s="284" t="s">
        <v>79</v>
      </c>
      <c r="C63" s="285" t="s">
        <v>169</v>
      </c>
      <c r="D63" s="284" t="s">
        <v>72</v>
      </c>
      <c r="E63" s="284">
        <v>20</v>
      </c>
      <c r="F63" s="371"/>
      <c r="G63" s="331">
        <v>0</v>
      </c>
    </row>
    <row r="64" spans="1:7" s="25" customFormat="1" ht="24" customHeight="1" x14ac:dyDescent="0.25">
      <c r="A64" s="330">
        <v>62</v>
      </c>
      <c r="B64" s="284" t="s">
        <v>79</v>
      </c>
      <c r="C64" s="285" t="s">
        <v>82</v>
      </c>
      <c r="D64" s="284" t="s">
        <v>75</v>
      </c>
      <c r="E64" s="284">
        <v>64</v>
      </c>
      <c r="F64" s="371"/>
      <c r="G64" s="331">
        <v>0</v>
      </c>
    </row>
    <row r="65" spans="1:7" s="25" customFormat="1" ht="24" customHeight="1" x14ac:dyDescent="0.25">
      <c r="A65" s="330">
        <v>63</v>
      </c>
      <c r="B65" s="284" t="s">
        <v>79</v>
      </c>
      <c r="C65" s="285" t="s">
        <v>170</v>
      </c>
      <c r="D65" s="284" t="s">
        <v>71</v>
      </c>
      <c r="E65" s="284">
        <v>2</v>
      </c>
      <c r="F65" s="371"/>
      <c r="G65" s="331">
        <v>0</v>
      </c>
    </row>
    <row r="66" spans="1:7" s="25" customFormat="1" ht="24" customHeight="1" x14ac:dyDescent="0.25">
      <c r="A66" s="330">
        <v>64</v>
      </c>
      <c r="B66" s="284" t="s">
        <v>79</v>
      </c>
      <c r="C66" s="285" t="s">
        <v>171</v>
      </c>
      <c r="D66" s="284" t="s">
        <v>71</v>
      </c>
      <c r="E66" s="284">
        <v>0</v>
      </c>
      <c r="F66" s="371"/>
      <c r="G66" s="331">
        <v>0</v>
      </c>
    </row>
    <row r="67" spans="1:7" s="25" customFormat="1" ht="24" customHeight="1" x14ac:dyDescent="0.25">
      <c r="A67" s="330">
        <v>65</v>
      </c>
      <c r="B67" s="284" t="s">
        <v>79</v>
      </c>
      <c r="C67" s="285" t="s">
        <v>172</v>
      </c>
      <c r="D67" s="284" t="s">
        <v>72</v>
      </c>
      <c r="E67" s="284">
        <v>0</v>
      </c>
      <c r="F67" s="371"/>
      <c r="G67" s="331">
        <v>0</v>
      </c>
    </row>
    <row r="68" spans="1:7" s="25" customFormat="1" ht="24" customHeight="1" x14ac:dyDescent="0.25">
      <c r="A68" s="330">
        <v>66</v>
      </c>
      <c r="B68" s="284" t="s">
        <v>173</v>
      </c>
      <c r="C68" s="285" t="s">
        <v>174</v>
      </c>
      <c r="D68" s="284" t="s">
        <v>120</v>
      </c>
      <c r="E68" s="284">
        <v>0</v>
      </c>
      <c r="F68" s="371"/>
      <c r="G68" s="331">
        <v>0</v>
      </c>
    </row>
    <row r="69" spans="1:7" s="25" customFormat="1" ht="24" customHeight="1" x14ac:dyDescent="0.25">
      <c r="A69" s="330">
        <v>67</v>
      </c>
      <c r="B69" s="284" t="s">
        <v>79</v>
      </c>
      <c r="C69" s="285" t="s">
        <v>175</v>
      </c>
      <c r="D69" s="284" t="s">
        <v>69</v>
      </c>
      <c r="E69" s="284">
        <v>0</v>
      </c>
      <c r="F69" s="371"/>
      <c r="G69" s="331">
        <v>0</v>
      </c>
    </row>
    <row r="70" spans="1:7" ht="24" customHeight="1" thickBot="1" x14ac:dyDescent="0.3">
      <c r="A70" s="327">
        <v>68</v>
      </c>
      <c r="B70" s="328" t="s">
        <v>182</v>
      </c>
      <c r="C70" s="328"/>
      <c r="D70" s="328"/>
      <c r="E70" s="328"/>
      <c r="F70" s="328"/>
      <c r="G70" s="329">
        <f>SUM(G3:G69)</f>
        <v>0</v>
      </c>
    </row>
    <row r="71" spans="1:7" ht="16.5" x14ac:dyDescent="0.25">
      <c r="A71" s="41"/>
      <c r="B71" s="41"/>
      <c r="C71" s="42"/>
      <c r="D71" s="41"/>
      <c r="E71" s="41"/>
      <c r="F71" s="41"/>
      <c r="G71" s="41"/>
    </row>
    <row r="72" spans="1:7" ht="16.5" x14ac:dyDescent="0.25">
      <c r="A72" s="41"/>
      <c r="B72" s="41"/>
      <c r="C72" s="42"/>
      <c r="D72" s="41"/>
      <c r="E72" s="41"/>
      <c r="F72" s="41"/>
      <c r="G72" s="41"/>
    </row>
  </sheetData>
  <sheetProtection algorithmName="SHA-512" hashValue="+EWR/sGn+ckVPoYGmQTSl8jEjXD6Ntbw6rpaoaNIJzo487MsztFqmqYJVY5xeH6XEivRePHcKTiVPwOiU9sVzQ==" saltValue="n+UWLlDqGSzjy1X+xyJhHA==" spinCount="100000" sheet="1" objects="1" scenarios="1"/>
  <mergeCells count="2">
    <mergeCell ref="A1:G1"/>
    <mergeCell ref="B70:F70"/>
  </mergeCells>
  <pageMargins left="0.7" right="0.7" top="0.75" bottom="0.75" header="0.3" footer="0.3"/>
  <pageSetup scale="60" fitToWidth="0" fitToHeight="0" orientation="portrait" r:id="rId1"/>
  <rowBreaks count="1" manualBreakCount="1">
    <brk id="45"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BF08B-8B58-4875-A0DF-5832F8BECB6B}">
  <sheetPr>
    <tabColor theme="2" tint="-0.749992370372631"/>
  </sheetPr>
  <dimension ref="A1:G72"/>
  <sheetViews>
    <sheetView view="pageBreakPreview" zoomScaleNormal="100" zoomScaleSheetLayoutView="100" workbookViewId="0">
      <selection activeCell="C8" sqref="C8"/>
    </sheetView>
  </sheetViews>
  <sheetFormatPr defaultRowHeight="15" x14ac:dyDescent="0.25"/>
  <cols>
    <col min="1" max="1" width="9.7109375" style="26" customWidth="1"/>
    <col min="2" max="2" width="15.7109375" style="26" customWidth="1"/>
    <col min="3" max="3" width="60.85546875" style="27" customWidth="1"/>
    <col min="4" max="4" width="14.7109375" style="26" customWidth="1"/>
    <col min="5" max="6" width="10.7109375" style="26" customWidth="1"/>
    <col min="7" max="7" width="25.7109375" style="26" customWidth="1"/>
  </cols>
  <sheetData>
    <row r="1" spans="1:7" ht="105" customHeight="1" x14ac:dyDescent="0.25">
      <c r="A1" s="271" t="s">
        <v>190</v>
      </c>
      <c r="B1" s="272"/>
      <c r="C1" s="272"/>
      <c r="D1" s="272"/>
      <c r="E1" s="272"/>
      <c r="F1" s="272"/>
      <c r="G1" s="273"/>
    </row>
    <row r="2" spans="1:7" s="25" customFormat="1" ht="30" customHeight="1" x14ac:dyDescent="0.2">
      <c r="A2" s="312" t="s">
        <v>42</v>
      </c>
      <c r="B2" s="313" t="str">
        <f>'[2]Original Items Condensed'!C8</f>
        <v>Code Number</v>
      </c>
      <c r="C2" s="313" t="s">
        <v>41</v>
      </c>
      <c r="D2" s="314" t="s">
        <v>40</v>
      </c>
      <c r="E2" s="314" t="s">
        <v>39</v>
      </c>
      <c r="F2" s="315" t="s">
        <v>38</v>
      </c>
      <c r="G2" s="316" t="s">
        <v>37</v>
      </c>
    </row>
    <row r="3" spans="1:7" s="25" customFormat="1" ht="24" customHeight="1" x14ac:dyDescent="0.25">
      <c r="A3" s="320">
        <v>1</v>
      </c>
      <c r="B3" s="286" t="s">
        <v>79</v>
      </c>
      <c r="C3" s="287" t="s">
        <v>78</v>
      </c>
      <c r="D3" s="286" t="s">
        <v>69</v>
      </c>
      <c r="E3" s="286">
        <v>93</v>
      </c>
      <c r="F3" s="370"/>
      <c r="G3" s="321">
        <v>0</v>
      </c>
    </row>
    <row r="4" spans="1:7" s="25" customFormat="1" ht="24" customHeight="1" x14ac:dyDescent="0.25">
      <c r="A4" s="320">
        <v>2</v>
      </c>
      <c r="B4" s="286" t="s">
        <v>79</v>
      </c>
      <c r="C4" s="287" t="s">
        <v>118</v>
      </c>
      <c r="D4" s="286" t="s">
        <v>69</v>
      </c>
      <c r="E4" s="286">
        <v>541</v>
      </c>
      <c r="F4" s="370"/>
      <c r="G4" s="321">
        <v>0</v>
      </c>
    </row>
    <row r="5" spans="1:7" s="25" customFormat="1" ht="24" customHeight="1" x14ac:dyDescent="0.25">
      <c r="A5" s="320">
        <v>3</v>
      </c>
      <c r="B5" s="286">
        <v>44000100</v>
      </c>
      <c r="C5" s="287" t="s">
        <v>62</v>
      </c>
      <c r="D5" s="286" t="s">
        <v>72</v>
      </c>
      <c r="E5" s="286">
        <v>50</v>
      </c>
      <c r="F5" s="370"/>
      <c r="G5" s="321">
        <v>0</v>
      </c>
    </row>
    <row r="6" spans="1:7" s="25" customFormat="1" ht="24" customHeight="1" x14ac:dyDescent="0.25">
      <c r="A6" s="320">
        <v>4</v>
      </c>
      <c r="B6" s="286" t="s">
        <v>79</v>
      </c>
      <c r="C6" s="287" t="s">
        <v>119</v>
      </c>
      <c r="D6" s="286" t="s">
        <v>72</v>
      </c>
      <c r="E6" s="286">
        <v>228</v>
      </c>
      <c r="F6" s="370"/>
      <c r="G6" s="321">
        <v>0</v>
      </c>
    </row>
    <row r="7" spans="1:7" s="25" customFormat="1" ht="24" customHeight="1" x14ac:dyDescent="0.25">
      <c r="A7" s="320">
        <v>5</v>
      </c>
      <c r="B7" s="286">
        <v>44000300</v>
      </c>
      <c r="C7" s="287" t="s">
        <v>63</v>
      </c>
      <c r="D7" s="286" t="s">
        <v>120</v>
      </c>
      <c r="E7" s="286">
        <v>141</v>
      </c>
      <c r="F7" s="370"/>
      <c r="G7" s="321">
        <v>0</v>
      </c>
    </row>
    <row r="8" spans="1:7" s="25" customFormat="1" ht="24" customHeight="1" x14ac:dyDescent="0.25">
      <c r="A8" s="320">
        <v>6</v>
      </c>
      <c r="B8" s="286">
        <v>44000500</v>
      </c>
      <c r="C8" s="287" t="s">
        <v>64</v>
      </c>
      <c r="D8" s="286" t="s">
        <v>120</v>
      </c>
      <c r="E8" s="286">
        <v>149</v>
      </c>
      <c r="F8" s="370"/>
      <c r="G8" s="321">
        <v>0</v>
      </c>
    </row>
    <row r="9" spans="1:7" s="25" customFormat="1" ht="24" customHeight="1" x14ac:dyDescent="0.25">
      <c r="A9" s="320">
        <v>7</v>
      </c>
      <c r="B9" s="286">
        <v>44000600</v>
      </c>
      <c r="C9" s="287" t="s">
        <v>121</v>
      </c>
      <c r="D9" s="286" t="s">
        <v>75</v>
      </c>
      <c r="E9" s="286">
        <v>434</v>
      </c>
      <c r="F9" s="370"/>
      <c r="G9" s="321">
        <v>0</v>
      </c>
    </row>
    <row r="10" spans="1:7" s="25" customFormat="1" ht="24" customHeight="1" x14ac:dyDescent="0.25">
      <c r="A10" s="320">
        <v>8</v>
      </c>
      <c r="B10" s="286" t="s">
        <v>122</v>
      </c>
      <c r="C10" s="287" t="s">
        <v>123</v>
      </c>
      <c r="D10" s="286" t="s">
        <v>72</v>
      </c>
      <c r="E10" s="286">
        <v>1281</v>
      </c>
      <c r="F10" s="370"/>
      <c r="G10" s="321">
        <v>0</v>
      </c>
    </row>
    <row r="11" spans="1:7" s="25" customFormat="1" ht="24" customHeight="1" x14ac:dyDescent="0.25">
      <c r="A11" s="320">
        <v>9</v>
      </c>
      <c r="B11" s="286" t="s">
        <v>79</v>
      </c>
      <c r="C11" s="287" t="s">
        <v>124</v>
      </c>
      <c r="D11" s="286" t="s">
        <v>75</v>
      </c>
      <c r="E11" s="286">
        <v>2015</v>
      </c>
      <c r="F11" s="370"/>
      <c r="G11" s="321">
        <v>0</v>
      </c>
    </row>
    <row r="12" spans="1:7" s="25" customFormat="1" ht="24" customHeight="1" x14ac:dyDescent="0.25">
      <c r="A12" s="320">
        <v>10</v>
      </c>
      <c r="B12" s="286">
        <v>20700220</v>
      </c>
      <c r="C12" s="287" t="s">
        <v>61</v>
      </c>
      <c r="D12" s="286" t="s">
        <v>72</v>
      </c>
      <c r="E12" s="286">
        <v>0</v>
      </c>
      <c r="F12" s="370"/>
      <c r="G12" s="321">
        <v>0</v>
      </c>
    </row>
    <row r="13" spans="1:7" s="25" customFormat="1" ht="24" customHeight="1" x14ac:dyDescent="0.25">
      <c r="A13" s="320">
        <v>11</v>
      </c>
      <c r="B13" s="286">
        <v>31101100</v>
      </c>
      <c r="C13" s="287" t="s">
        <v>125</v>
      </c>
      <c r="D13" s="286" t="s">
        <v>69</v>
      </c>
      <c r="E13" s="286">
        <v>0</v>
      </c>
      <c r="F13" s="370"/>
      <c r="G13" s="321">
        <v>0</v>
      </c>
    </row>
    <row r="14" spans="1:7" s="25" customFormat="1" ht="24" customHeight="1" x14ac:dyDescent="0.25">
      <c r="A14" s="320">
        <v>12</v>
      </c>
      <c r="B14" s="286">
        <v>20800150</v>
      </c>
      <c r="C14" s="287" t="s">
        <v>126</v>
      </c>
      <c r="D14" s="286" t="s">
        <v>69</v>
      </c>
      <c r="E14" s="286">
        <v>317</v>
      </c>
      <c r="F14" s="370"/>
      <c r="G14" s="321">
        <v>0</v>
      </c>
    </row>
    <row r="15" spans="1:7" s="25" customFormat="1" ht="24" customHeight="1" x14ac:dyDescent="0.25">
      <c r="A15" s="320">
        <v>13</v>
      </c>
      <c r="B15" s="286" t="s">
        <v>127</v>
      </c>
      <c r="C15" s="287" t="s">
        <v>56</v>
      </c>
      <c r="D15" s="286" t="s">
        <v>69</v>
      </c>
      <c r="E15" s="286">
        <v>148</v>
      </c>
      <c r="F15" s="370"/>
      <c r="G15" s="321">
        <v>0</v>
      </c>
    </row>
    <row r="16" spans="1:7" s="25" customFormat="1" ht="24" customHeight="1" x14ac:dyDescent="0.25">
      <c r="A16" s="320">
        <v>14</v>
      </c>
      <c r="B16" s="286" t="s">
        <v>79</v>
      </c>
      <c r="C16" s="287" t="s">
        <v>128</v>
      </c>
      <c r="D16" s="286" t="s">
        <v>69</v>
      </c>
      <c r="E16" s="286">
        <v>0</v>
      </c>
      <c r="F16" s="370"/>
      <c r="G16" s="321">
        <v>0</v>
      </c>
    </row>
    <row r="17" spans="1:7" s="25" customFormat="1" ht="24" customHeight="1" x14ac:dyDescent="0.25">
      <c r="A17" s="320">
        <v>15</v>
      </c>
      <c r="B17" s="286" t="s">
        <v>79</v>
      </c>
      <c r="C17" s="287" t="s">
        <v>129</v>
      </c>
      <c r="D17" s="286" t="s">
        <v>69</v>
      </c>
      <c r="E17" s="286">
        <v>0</v>
      </c>
      <c r="F17" s="370"/>
      <c r="G17" s="321">
        <v>0</v>
      </c>
    </row>
    <row r="18" spans="1:7" s="25" customFormat="1" ht="24" customHeight="1" x14ac:dyDescent="0.25">
      <c r="A18" s="320">
        <v>16</v>
      </c>
      <c r="B18" s="286">
        <v>35300200</v>
      </c>
      <c r="C18" s="287" t="s">
        <v>60</v>
      </c>
      <c r="D18" s="286" t="s">
        <v>74</v>
      </c>
      <c r="E18" s="286">
        <v>70</v>
      </c>
      <c r="F18" s="370"/>
      <c r="G18" s="321">
        <v>0</v>
      </c>
    </row>
    <row r="19" spans="1:7" s="25" customFormat="1" ht="24" customHeight="1" x14ac:dyDescent="0.25">
      <c r="A19" s="320">
        <v>17</v>
      </c>
      <c r="B19" s="286">
        <v>35300400</v>
      </c>
      <c r="C19" s="287" t="s">
        <v>130</v>
      </c>
      <c r="D19" s="286" t="s">
        <v>72</v>
      </c>
      <c r="E19" s="286">
        <v>50</v>
      </c>
      <c r="F19" s="370"/>
      <c r="G19" s="321">
        <v>0</v>
      </c>
    </row>
    <row r="20" spans="1:7" s="25" customFormat="1" ht="24" customHeight="1" x14ac:dyDescent="0.25">
      <c r="A20" s="320">
        <v>18</v>
      </c>
      <c r="B20" s="286" t="s">
        <v>131</v>
      </c>
      <c r="C20" s="287" t="s">
        <v>132</v>
      </c>
      <c r="D20" s="286" t="s">
        <v>72</v>
      </c>
      <c r="E20" s="286">
        <v>0</v>
      </c>
      <c r="F20" s="370"/>
      <c r="G20" s="321">
        <v>0</v>
      </c>
    </row>
    <row r="21" spans="1:7" s="25" customFormat="1" ht="24" customHeight="1" x14ac:dyDescent="0.25">
      <c r="A21" s="320">
        <v>19</v>
      </c>
      <c r="B21" s="286" t="s">
        <v>133</v>
      </c>
      <c r="C21" s="287" t="s">
        <v>134</v>
      </c>
      <c r="D21" s="286" t="s">
        <v>72</v>
      </c>
      <c r="E21" s="286">
        <v>15</v>
      </c>
      <c r="F21" s="370"/>
      <c r="G21" s="321">
        <v>0</v>
      </c>
    </row>
    <row r="22" spans="1:7" s="25" customFormat="1" ht="24" customHeight="1" x14ac:dyDescent="0.25">
      <c r="A22" s="320">
        <v>20</v>
      </c>
      <c r="B22" s="286" t="s">
        <v>79</v>
      </c>
      <c r="C22" s="287" t="s">
        <v>135</v>
      </c>
      <c r="D22" s="286" t="s">
        <v>72</v>
      </c>
      <c r="E22" s="286">
        <v>1343</v>
      </c>
      <c r="F22" s="370"/>
      <c r="G22" s="321">
        <v>0</v>
      </c>
    </row>
    <row r="23" spans="1:7" s="25" customFormat="1" ht="24" customHeight="1" x14ac:dyDescent="0.25">
      <c r="A23" s="320">
        <v>21</v>
      </c>
      <c r="B23" s="286" t="s">
        <v>79</v>
      </c>
      <c r="C23" s="287" t="s">
        <v>136</v>
      </c>
      <c r="D23" s="286" t="s">
        <v>72</v>
      </c>
      <c r="E23" s="286">
        <v>41</v>
      </c>
      <c r="F23" s="370"/>
      <c r="G23" s="321">
        <v>0</v>
      </c>
    </row>
    <row r="24" spans="1:7" s="25" customFormat="1" ht="24" customHeight="1" x14ac:dyDescent="0.25">
      <c r="A24" s="320">
        <v>22</v>
      </c>
      <c r="B24" s="286" t="s">
        <v>79</v>
      </c>
      <c r="C24" s="287" t="s">
        <v>137</v>
      </c>
      <c r="D24" s="286" t="s">
        <v>75</v>
      </c>
      <c r="E24" s="286">
        <v>2015</v>
      </c>
      <c r="F24" s="370"/>
      <c r="G24" s="321">
        <v>0</v>
      </c>
    </row>
    <row r="25" spans="1:7" s="25" customFormat="1" ht="24" customHeight="1" x14ac:dyDescent="0.25">
      <c r="A25" s="320">
        <v>23</v>
      </c>
      <c r="B25" s="286" t="s">
        <v>79</v>
      </c>
      <c r="C25" s="287" t="s">
        <v>138</v>
      </c>
      <c r="D25" s="286" t="s">
        <v>75</v>
      </c>
      <c r="E25" s="286">
        <v>1096</v>
      </c>
      <c r="F25" s="370"/>
      <c r="G25" s="321">
        <v>0</v>
      </c>
    </row>
    <row r="26" spans="1:7" s="25" customFormat="1" ht="24" customHeight="1" x14ac:dyDescent="0.25">
      <c r="A26" s="320">
        <v>24</v>
      </c>
      <c r="B26" s="286" t="s">
        <v>79</v>
      </c>
      <c r="C26" s="287" t="s">
        <v>139</v>
      </c>
      <c r="D26" s="286" t="s">
        <v>75</v>
      </c>
      <c r="E26" s="286">
        <v>287</v>
      </c>
      <c r="F26" s="370"/>
      <c r="G26" s="321">
        <v>0</v>
      </c>
    </row>
    <row r="27" spans="1:7" s="25" customFormat="1" ht="24" customHeight="1" x14ac:dyDescent="0.25">
      <c r="A27" s="320">
        <v>25</v>
      </c>
      <c r="B27" s="286" t="s">
        <v>79</v>
      </c>
      <c r="C27" s="287" t="s">
        <v>140</v>
      </c>
      <c r="D27" s="286" t="s">
        <v>75</v>
      </c>
      <c r="E27" s="286">
        <v>147</v>
      </c>
      <c r="F27" s="370"/>
      <c r="G27" s="321">
        <v>0</v>
      </c>
    </row>
    <row r="28" spans="1:7" s="25" customFormat="1" ht="24" customHeight="1" x14ac:dyDescent="0.25">
      <c r="A28" s="320">
        <v>26</v>
      </c>
      <c r="B28" s="286" t="s">
        <v>79</v>
      </c>
      <c r="C28" s="287" t="s">
        <v>141</v>
      </c>
      <c r="D28" s="286" t="s">
        <v>75</v>
      </c>
      <c r="E28" s="286">
        <v>20</v>
      </c>
      <c r="F28" s="370"/>
      <c r="G28" s="321">
        <v>0</v>
      </c>
    </row>
    <row r="29" spans="1:7" s="25" customFormat="1" ht="24" customHeight="1" x14ac:dyDescent="0.25">
      <c r="A29" s="320">
        <v>27</v>
      </c>
      <c r="B29" s="286" t="s">
        <v>79</v>
      </c>
      <c r="C29" s="287" t="s">
        <v>142</v>
      </c>
      <c r="D29" s="286" t="s">
        <v>75</v>
      </c>
      <c r="E29" s="286">
        <v>0</v>
      </c>
      <c r="F29" s="370"/>
      <c r="G29" s="321">
        <v>0</v>
      </c>
    </row>
    <row r="30" spans="1:7" s="25" customFormat="1" ht="24" customHeight="1" x14ac:dyDescent="0.25">
      <c r="A30" s="320">
        <v>28</v>
      </c>
      <c r="B30" s="286" t="s">
        <v>79</v>
      </c>
      <c r="C30" s="287" t="s">
        <v>143</v>
      </c>
      <c r="D30" s="286" t="s">
        <v>71</v>
      </c>
      <c r="E30" s="286">
        <v>326</v>
      </c>
      <c r="F30" s="370"/>
      <c r="G30" s="321">
        <v>0</v>
      </c>
    </row>
    <row r="31" spans="1:7" s="25" customFormat="1" ht="24" customHeight="1" x14ac:dyDescent="0.25">
      <c r="A31" s="320">
        <v>29</v>
      </c>
      <c r="B31" s="286" t="s">
        <v>79</v>
      </c>
      <c r="C31" s="287" t="s">
        <v>144</v>
      </c>
      <c r="D31" s="286" t="s">
        <v>75</v>
      </c>
      <c r="E31" s="286">
        <v>0</v>
      </c>
      <c r="F31" s="370"/>
      <c r="G31" s="321">
        <v>0</v>
      </c>
    </row>
    <row r="32" spans="1:7" s="25" customFormat="1" ht="24" customHeight="1" x14ac:dyDescent="0.25">
      <c r="A32" s="320">
        <v>30</v>
      </c>
      <c r="B32" s="286">
        <v>40600200</v>
      </c>
      <c r="C32" s="287" t="s">
        <v>58</v>
      </c>
      <c r="D32" s="286" t="s">
        <v>73</v>
      </c>
      <c r="E32" s="286">
        <v>52</v>
      </c>
      <c r="F32" s="370"/>
      <c r="G32" s="321">
        <v>0</v>
      </c>
    </row>
    <row r="33" spans="1:7" s="25" customFormat="1" ht="24" customHeight="1" x14ac:dyDescent="0.25">
      <c r="A33" s="320">
        <v>31</v>
      </c>
      <c r="B33" s="286">
        <v>4060105</v>
      </c>
      <c r="C33" s="287" t="s">
        <v>145</v>
      </c>
      <c r="D33" s="286" t="s">
        <v>74</v>
      </c>
      <c r="E33" s="286">
        <v>1</v>
      </c>
      <c r="F33" s="370"/>
      <c r="G33" s="321">
        <v>0</v>
      </c>
    </row>
    <row r="34" spans="1:7" s="25" customFormat="1" ht="24" customHeight="1" x14ac:dyDescent="0.25">
      <c r="A34" s="320">
        <v>32</v>
      </c>
      <c r="B34" s="286">
        <v>40603085</v>
      </c>
      <c r="C34" s="287" t="s">
        <v>146</v>
      </c>
      <c r="D34" s="286" t="s">
        <v>74</v>
      </c>
      <c r="E34" s="286">
        <v>2</v>
      </c>
      <c r="F34" s="370"/>
      <c r="G34" s="321">
        <v>0</v>
      </c>
    </row>
    <row r="35" spans="1:7" s="25" customFormat="1" ht="24" customHeight="1" x14ac:dyDescent="0.25">
      <c r="A35" s="320">
        <v>33</v>
      </c>
      <c r="B35" s="286" t="s">
        <v>79</v>
      </c>
      <c r="C35" s="287" t="s">
        <v>147</v>
      </c>
      <c r="D35" s="286" t="s">
        <v>72</v>
      </c>
      <c r="E35" s="286">
        <v>72</v>
      </c>
      <c r="F35" s="370"/>
      <c r="G35" s="321">
        <v>0</v>
      </c>
    </row>
    <row r="36" spans="1:7" s="25" customFormat="1" ht="24" customHeight="1" x14ac:dyDescent="0.25">
      <c r="A36" s="320">
        <v>34</v>
      </c>
      <c r="B36" s="286" t="s">
        <v>79</v>
      </c>
      <c r="C36" s="287" t="s">
        <v>148</v>
      </c>
      <c r="D36" s="286" t="s">
        <v>72</v>
      </c>
      <c r="E36" s="286">
        <v>0</v>
      </c>
      <c r="F36" s="370"/>
      <c r="G36" s="321">
        <v>0</v>
      </c>
    </row>
    <row r="37" spans="1:7" s="25" customFormat="1" ht="24" customHeight="1" x14ac:dyDescent="0.25">
      <c r="A37" s="320">
        <v>35</v>
      </c>
      <c r="B37" s="286" t="s">
        <v>79</v>
      </c>
      <c r="C37" s="287" t="s">
        <v>149</v>
      </c>
      <c r="D37" s="286" t="s">
        <v>74</v>
      </c>
      <c r="E37" s="286">
        <v>8</v>
      </c>
      <c r="F37" s="370"/>
      <c r="G37" s="321">
        <v>0</v>
      </c>
    </row>
    <row r="38" spans="1:7" s="25" customFormat="1" ht="24" customHeight="1" x14ac:dyDescent="0.25">
      <c r="A38" s="320">
        <v>36</v>
      </c>
      <c r="B38" s="286">
        <v>60600605</v>
      </c>
      <c r="C38" s="287" t="s">
        <v>150</v>
      </c>
      <c r="D38" s="286" t="s">
        <v>74</v>
      </c>
      <c r="E38" s="286">
        <v>0</v>
      </c>
      <c r="F38" s="370"/>
      <c r="G38" s="321">
        <v>0</v>
      </c>
    </row>
    <row r="39" spans="1:7" s="25" customFormat="1" ht="24" customHeight="1" x14ac:dyDescent="0.25">
      <c r="A39" s="320">
        <v>37</v>
      </c>
      <c r="B39" s="286" t="s">
        <v>79</v>
      </c>
      <c r="C39" s="287" t="s">
        <v>59</v>
      </c>
      <c r="D39" s="286" t="s">
        <v>120</v>
      </c>
      <c r="E39" s="286">
        <v>141</v>
      </c>
      <c r="F39" s="370"/>
      <c r="G39" s="321">
        <v>0</v>
      </c>
    </row>
    <row r="40" spans="1:7" s="25" customFormat="1" ht="24" customHeight="1" x14ac:dyDescent="0.25">
      <c r="A40" s="320">
        <v>38</v>
      </c>
      <c r="B40" s="286" t="s">
        <v>151</v>
      </c>
      <c r="C40" s="287" t="s">
        <v>152</v>
      </c>
      <c r="D40" s="286" t="s">
        <v>120</v>
      </c>
      <c r="E40" s="286">
        <v>115</v>
      </c>
      <c r="F40" s="370"/>
      <c r="G40" s="321">
        <v>0</v>
      </c>
    </row>
    <row r="41" spans="1:7" s="25" customFormat="1" ht="24" customHeight="1" x14ac:dyDescent="0.25">
      <c r="A41" s="320">
        <v>39</v>
      </c>
      <c r="B41" s="286" t="s">
        <v>79</v>
      </c>
      <c r="C41" s="287" t="s">
        <v>153</v>
      </c>
      <c r="D41" s="286" t="s">
        <v>120</v>
      </c>
      <c r="E41" s="286">
        <v>34</v>
      </c>
      <c r="F41" s="370"/>
      <c r="G41" s="321">
        <v>0</v>
      </c>
    </row>
    <row r="42" spans="1:7" s="25" customFormat="1" ht="24" customHeight="1" x14ac:dyDescent="0.25">
      <c r="A42" s="320">
        <v>40</v>
      </c>
      <c r="B42" s="286" t="s">
        <v>79</v>
      </c>
      <c r="C42" s="287" t="s">
        <v>154</v>
      </c>
      <c r="D42" s="286" t="s">
        <v>71</v>
      </c>
      <c r="E42" s="286">
        <v>0</v>
      </c>
      <c r="F42" s="370"/>
      <c r="G42" s="321">
        <v>0</v>
      </c>
    </row>
    <row r="43" spans="1:7" s="25" customFormat="1" ht="24" customHeight="1" x14ac:dyDescent="0.25">
      <c r="A43" s="320">
        <v>41</v>
      </c>
      <c r="B43" s="286" t="s">
        <v>54</v>
      </c>
      <c r="C43" s="287" t="s">
        <v>155</v>
      </c>
      <c r="D43" s="286" t="s">
        <v>71</v>
      </c>
      <c r="E43" s="286">
        <v>2</v>
      </c>
      <c r="F43" s="370"/>
      <c r="G43" s="321">
        <v>0</v>
      </c>
    </row>
    <row r="44" spans="1:7" s="25" customFormat="1" ht="24" customHeight="1" x14ac:dyDescent="0.25">
      <c r="A44" s="320">
        <v>42</v>
      </c>
      <c r="B44" s="286" t="s">
        <v>79</v>
      </c>
      <c r="C44" s="287" t="s">
        <v>156</v>
      </c>
      <c r="D44" s="286" t="s">
        <v>71</v>
      </c>
      <c r="E44" s="286">
        <v>2</v>
      </c>
      <c r="F44" s="370"/>
      <c r="G44" s="321">
        <v>0</v>
      </c>
    </row>
    <row r="45" spans="1:7" s="25" customFormat="1" ht="24" customHeight="1" x14ac:dyDescent="0.25">
      <c r="A45" s="320">
        <v>43</v>
      </c>
      <c r="B45" s="286" t="s">
        <v>79</v>
      </c>
      <c r="C45" s="287" t="s">
        <v>66</v>
      </c>
      <c r="D45" s="286" t="s">
        <v>71</v>
      </c>
      <c r="E45" s="286">
        <v>2</v>
      </c>
      <c r="F45" s="370"/>
      <c r="G45" s="321">
        <v>0</v>
      </c>
    </row>
    <row r="46" spans="1:7" s="25" customFormat="1" ht="24" customHeight="1" x14ac:dyDescent="0.25">
      <c r="A46" s="320">
        <v>44</v>
      </c>
      <c r="B46" s="286" t="s">
        <v>79</v>
      </c>
      <c r="C46" s="287" t="s">
        <v>157</v>
      </c>
      <c r="D46" s="286" t="s">
        <v>71</v>
      </c>
      <c r="E46" s="286">
        <v>0</v>
      </c>
      <c r="F46" s="370"/>
      <c r="G46" s="321">
        <v>0</v>
      </c>
    </row>
    <row r="47" spans="1:7" s="25" customFormat="1" ht="24" customHeight="1" x14ac:dyDescent="0.25">
      <c r="A47" s="320">
        <v>45</v>
      </c>
      <c r="B47" s="286" t="s">
        <v>79</v>
      </c>
      <c r="C47" s="287" t="s">
        <v>81</v>
      </c>
      <c r="D47" s="286" t="s">
        <v>71</v>
      </c>
      <c r="E47" s="286">
        <v>1</v>
      </c>
      <c r="F47" s="370"/>
      <c r="G47" s="321">
        <v>0</v>
      </c>
    </row>
    <row r="48" spans="1:7" s="25" customFormat="1" ht="24" customHeight="1" x14ac:dyDescent="0.25">
      <c r="A48" s="320">
        <v>46</v>
      </c>
      <c r="B48" s="286" t="s">
        <v>79</v>
      </c>
      <c r="C48" s="287" t="s">
        <v>158</v>
      </c>
      <c r="D48" s="286" t="s">
        <v>120</v>
      </c>
      <c r="E48" s="286">
        <v>484</v>
      </c>
      <c r="F48" s="370"/>
      <c r="G48" s="321">
        <v>0</v>
      </c>
    </row>
    <row r="49" spans="1:7" s="25" customFormat="1" ht="24" customHeight="1" x14ac:dyDescent="0.25">
      <c r="A49" s="320">
        <v>47</v>
      </c>
      <c r="B49" s="286" t="s">
        <v>79</v>
      </c>
      <c r="C49" s="287" t="s">
        <v>159</v>
      </c>
      <c r="D49" s="286" t="s">
        <v>120</v>
      </c>
      <c r="E49" s="286">
        <v>0</v>
      </c>
      <c r="F49" s="370"/>
      <c r="G49" s="321">
        <v>0</v>
      </c>
    </row>
    <row r="50" spans="1:7" s="25" customFormat="1" ht="24" customHeight="1" x14ac:dyDescent="0.25">
      <c r="A50" s="320">
        <v>48</v>
      </c>
      <c r="B50" s="286" t="s">
        <v>80</v>
      </c>
      <c r="C50" s="287" t="s">
        <v>160</v>
      </c>
      <c r="D50" s="286" t="s">
        <v>120</v>
      </c>
      <c r="E50" s="286">
        <v>0</v>
      </c>
      <c r="F50" s="370"/>
      <c r="G50" s="321">
        <v>0</v>
      </c>
    </row>
    <row r="51" spans="1:7" s="25" customFormat="1" ht="24" customHeight="1" x14ac:dyDescent="0.25">
      <c r="A51" s="320">
        <v>49</v>
      </c>
      <c r="B51" s="286" t="s">
        <v>55</v>
      </c>
      <c r="C51" s="287" t="s">
        <v>161</v>
      </c>
      <c r="D51" s="286" t="s">
        <v>120</v>
      </c>
      <c r="E51" s="286">
        <v>0</v>
      </c>
      <c r="F51" s="370"/>
      <c r="G51" s="321">
        <v>0</v>
      </c>
    </row>
    <row r="52" spans="1:7" s="25" customFormat="1" ht="24" customHeight="1" x14ac:dyDescent="0.25">
      <c r="A52" s="320">
        <v>50</v>
      </c>
      <c r="B52" s="286" t="s">
        <v>79</v>
      </c>
      <c r="C52" s="287" t="s">
        <v>162</v>
      </c>
      <c r="D52" s="286" t="s">
        <v>120</v>
      </c>
      <c r="E52" s="286">
        <v>0</v>
      </c>
      <c r="F52" s="370"/>
      <c r="G52" s="321">
        <v>0</v>
      </c>
    </row>
    <row r="53" spans="1:7" s="25" customFormat="1" ht="24" customHeight="1" x14ac:dyDescent="0.25">
      <c r="A53" s="320">
        <v>51</v>
      </c>
      <c r="B53" s="286" t="s">
        <v>79</v>
      </c>
      <c r="C53" s="287" t="s">
        <v>163</v>
      </c>
      <c r="D53" s="286" t="s">
        <v>120</v>
      </c>
      <c r="E53" s="286">
        <v>0</v>
      </c>
      <c r="F53" s="370"/>
      <c r="G53" s="321">
        <v>0</v>
      </c>
    </row>
    <row r="54" spans="1:7" s="25" customFormat="1" ht="24" customHeight="1" x14ac:dyDescent="0.25">
      <c r="A54" s="320">
        <v>52</v>
      </c>
      <c r="B54" s="286">
        <v>60100085</v>
      </c>
      <c r="C54" s="287" t="s">
        <v>68</v>
      </c>
      <c r="D54" s="286" t="s">
        <v>71</v>
      </c>
      <c r="E54" s="286">
        <v>0</v>
      </c>
      <c r="F54" s="370"/>
      <c r="G54" s="321">
        <v>0</v>
      </c>
    </row>
    <row r="55" spans="1:7" s="25" customFormat="1" ht="24" customHeight="1" x14ac:dyDescent="0.25">
      <c r="A55" s="320">
        <v>53</v>
      </c>
      <c r="B55" s="286" t="s">
        <v>164</v>
      </c>
      <c r="C55" s="287" t="s">
        <v>65</v>
      </c>
      <c r="D55" s="286" t="s">
        <v>71</v>
      </c>
      <c r="E55" s="286">
        <v>0</v>
      </c>
      <c r="F55" s="370"/>
      <c r="G55" s="321">
        <v>0</v>
      </c>
    </row>
    <row r="56" spans="1:7" s="25" customFormat="1" ht="24" customHeight="1" x14ac:dyDescent="0.25">
      <c r="A56" s="320">
        <v>54</v>
      </c>
      <c r="B56" s="286" t="s">
        <v>79</v>
      </c>
      <c r="C56" s="287" t="s">
        <v>67</v>
      </c>
      <c r="D56" s="286" t="s">
        <v>120</v>
      </c>
      <c r="E56" s="286">
        <v>0</v>
      </c>
      <c r="F56" s="370"/>
      <c r="G56" s="321">
        <v>0</v>
      </c>
    </row>
    <row r="57" spans="1:7" s="25" customFormat="1" ht="24" customHeight="1" x14ac:dyDescent="0.25">
      <c r="A57" s="320">
        <v>55</v>
      </c>
      <c r="B57" s="286" t="s">
        <v>79</v>
      </c>
      <c r="C57" s="287" t="s">
        <v>165</v>
      </c>
      <c r="D57" s="286" t="s">
        <v>71</v>
      </c>
      <c r="E57" s="286">
        <v>2</v>
      </c>
      <c r="F57" s="370"/>
      <c r="G57" s="321">
        <v>0</v>
      </c>
    </row>
    <row r="58" spans="1:7" s="25" customFormat="1" ht="24" customHeight="1" x14ac:dyDescent="0.25">
      <c r="A58" s="320">
        <v>56</v>
      </c>
      <c r="B58" s="286" t="s">
        <v>79</v>
      </c>
      <c r="C58" s="287" t="s">
        <v>166</v>
      </c>
      <c r="D58" s="286" t="s">
        <v>72</v>
      </c>
      <c r="E58" s="286">
        <v>0</v>
      </c>
      <c r="F58" s="370"/>
      <c r="G58" s="321">
        <v>0</v>
      </c>
    </row>
    <row r="59" spans="1:7" s="25" customFormat="1" ht="24" customHeight="1" x14ac:dyDescent="0.25">
      <c r="A59" s="320">
        <v>57</v>
      </c>
      <c r="B59" s="286" t="s">
        <v>79</v>
      </c>
      <c r="C59" s="287" t="s">
        <v>167</v>
      </c>
      <c r="D59" s="286" t="s">
        <v>69</v>
      </c>
      <c r="E59" s="286">
        <v>12</v>
      </c>
      <c r="F59" s="370"/>
      <c r="G59" s="321">
        <v>0</v>
      </c>
    </row>
    <row r="60" spans="1:7" s="25" customFormat="1" ht="24" customHeight="1" x14ac:dyDescent="0.25">
      <c r="A60" s="320">
        <v>58</v>
      </c>
      <c r="B60" s="286" t="s">
        <v>79</v>
      </c>
      <c r="C60" s="287" t="s">
        <v>77</v>
      </c>
      <c r="D60" s="286" t="s">
        <v>120</v>
      </c>
      <c r="E60" s="286">
        <v>0</v>
      </c>
      <c r="F60" s="370"/>
      <c r="G60" s="321">
        <v>0</v>
      </c>
    </row>
    <row r="61" spans="1:7" s="25" customFormat="1" ht="24" customHeight="1" x14ac:dyDescent="0.25">
      <c r="A61" s="320">
        <v>59</v>
      </c>
      <c r="B61" s="286" t="s">
        <v>79</v>
      </c>
      <c r="C61" s="287" t="s">
        <v>168</v>
      </c>
      <c r="D61" s="286" t="s">
        <v>70</v>
      </c>
      <c r="E61" s="286">
        <v>0</v>
      </c>
      <c r="F61" s="370"/>
      <c r="G61" s="321">
        <v>0</v>
      </c>
    </row>
    <row r="62" spans="1:7" s="25" customFormat="1" ht="24" customHeight="1" x14ac:dyDescent="0.25">
      <c r="A62" s="320">
        <v>60</v>
      </c>
      <c r="B62" s="286" t="s">
        <v>79</v>
      </c>
      <c r="C62" s="287" t="s">
        <v>57</v>
      </c>
      <c r="D62" s="286" t="s">
        <v>72</v>
      </c>
      <c r="E62" s="286">
        <v>0</v>
      </c>
      <c r="F62" s="370"/>
      <c r="G62" s="321">
        <v>0</v>
      </c>
    </row>
    <row r="63" spans="1:7" s="25" customFormat="1" ht="24" customHeight="1" x14ac:dyDescent="0.25">
      <c r="A63" s="320">
        <v>61</v>
      </c>
      <c r="B63" s="286" t="s">
        <v>79</v>
      </c>
      <c r="C63" s="287" t="s">
        <v>169</v>
      </c>
      <c r="D63" s="286" t="s">
        <v>72</v>
      </c>
      <c r="E63" s="286">
        <v>22</v>
      </c>
      <c r="F63" s="370"/>
      <c r="G63" s="321">
        <v>0</v>
      </c>
    </row>
    <row r="64" spans="1:7" s="25" customFormat="1" ht="24" customHeight="1" x14ac:dyDescent="0.25">
      <c r="A64" s="320">
        <v>62</v>
      </c>
      <c r="B64" s="286" t="s">
        <v>79</v>
      </c>
      <c r="C64" s="287" t="s">
        <v>82</v>
      </c>
      <c r="D64" s="286" t="s">
        <v>75</v>
      </c>
      <c r="E64" s="286">
        <v>64</v>
      </c>
      <c r="F64" s="370"/>
      <c r="G64" s="321">
        <v>0</v>
      </c>
    </row>
    <row r="65" spans="1:7" s="25" customFormat="1" ht="24" customHeight="1" x14ac:dyDescent="0.25">
      <c r="A65" s="320">
        <v>63</v>
      </c>
      <c r="B65" s="286" t="s">
        <v>79</v>
      </c>
      <c r="C65" s="287" t="s">
        <v>170</v>
      </c>
      <c r="D65" s="286" t="s">
        <v>71</v>
      </c>
      <c r="E65" s="286">
        <v>4</v>
      </c>
      <c r="F65" s="370"/>
      <c r="G65" s="321">
        <v>0</v>
      </c>
    </row>
    <row r="66" spans="1:7" s="25" customFormat="1" ht="24" customHeight="1" x14ac:dyDescent="0.25">
      <c r="A66" s="320">
        <v>64</v>
      </c>
      <c r="B66" s="286" t="s">
        <v>79</v>
      </c>
      <c r="C66" s="287" t="s">
        <v>171</v>
      </c>
      <c r="D66" s="286" t="s">
        <v>71</v>
      </c>
      <c r="E66" s="286">
        <v>0</v>
      </c>
      <c r="F66" s="370"/>
      <c r="G66" s="321">
        <v>0</v>
      </c>
    </row>
    <row r="67" spans="1:7" s="25" customFormat="1" ht="24" customHeight="1" x14ac:dyDescent="0.25">
      <c r="A67" s="320">
        <v>65</v>
      </c>
      <c r="B67" s="286" t="s">
        <v>79</v>
      </c>
      <c r="C67" s="287" t="s">
        <v>172</v>
      </c>
      <c r="D67" s="286" t="s">
        <v>72</v>
      </c>
      <c r="E67" s="286">
        <v>13</v>
      </c>
      <c r="F67" s="370"/>
      <c r="G67" s="321">
        <v>0</v>
      </c>
    </row>
    <row r="68" spans="1:7" s="25" customFormat="1" ht="24" customHeight="1" x14ac:dyDescent="0.25">
      <c r="A68" s="320">
        <v>66</v>
      </c>
      <c r="B68" s="286" t="s">
        <v>173</v>
      </c>
      <c r="C68" s="287" t="s">
        <v>174</v>
      </c>
      <c r="D68" s="286" t="s">
        <v>120</v>
      </c>
      <c r="E68" s="286">
        <v>0</v>
      </c>
      <c r="F68" s="370"/>
      <c r="G68" s="321">
        <v>0</v>
      </c>
    </row>
    <row r="69" spans="1:7" s="25" customFormat="1" ht="24" customHeight="1" x14ac:dyDescent="0.25">
      <c r="A69" s="320">
        <v>67</v>
      </c>
      <c r="B69" s="286" t="s">
        <v>79</v>
      </c>
      <c r="C69" s="287" t="s">
        <v>175</v>
      </c>
      <c r="D69" s="286" t="s">
        <v>69</v>
      </c>
      <c r="E69" s="286">
        <v>0</v>
      </c>
      <c r="F69" s="370"/>
      <c r="G69" s="321">
        <v>0</v>
      </c>
    </row>
    <row r="70" spans="1:7" ht="24" customHeight="1" thickBot="1" x14ac:dyDescent="0.3">
      <c r="A70" s="317">
        <v>68</v>
      </c>
      <c r="B70" s="318" t="s">
        <v>181</v>
      </c>
      <c r="C70" s="318"/>
      <c r="D70" s="318"/>
      <c r="E70" s="318"/>
      <c r="F70" s="318"/>
      <c r="G70" s="319">
        <f>SUM(G3:G69)</f>
        <v>0</v>
      </c>
    </row>
    <row r="71" spans="1:7" ht="16.5" x14ac:dyDescent="0.25">
      <c r="A71" s="41"/>
      <c r="B71" s="41"/>
      <c r="C71" s="42"/>
      <c r="D71" s="41"/>
      <c r="E71" s="41"/>
      <c r="F71" s="41"/>
      <c r="G71" s="41"/>
    </row>
    <row r="72" spans="1:7" ht="16.5" x14ac:dyDescent="0.25">
      <c r="A72" s="41"/>
      <c r="B72" s="41"/>
      <c r="C72" s="42"/>
      <c r="D72" s="41"/>
      <c r="E72" s="41"/>
      <c r="F72" s="41"/>
      <c r="G72" s="41"/>
    </row>
  </sheetData>
  <sheetProtection algorithmName="SHA-512" hashValue="3Q2gL6jxhUBdTJu8ertll/lqNEw+Q3U/nQ0rwTfjVQ6+DLPKkrvc02wbHJGPVuQJCtTk6u7bBbHWhHGmuL4Csg==" saltValue="+niq4f+scmbIHD9hSuto9A==" spinCount="100000" sheet="1" objects="1" scenarios="1"/>
  <mergeCells count="2">
    <mergeCell ref="A1:G1"/>
    <mergeCell ref="B70:F70"/>
  </mergeCells>
  <pageMargins left="0.7" right="0.7" top="0.75" bottom="0.75" header="0.3" footer="0.3"/>
  <pageSetup scale="60" fitToWidth="0" fitToHeight="0" orientation="portrait" r:id="rId1"/>
  <rowBreaks count="1" manualBreakCount="1">
    <brk id="45"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C601E-72FF-4681-AF54-82C2BE0ACE21}">
  <sheetPr>
    <tabColor theme="0" tint="-0.499984740745262"/>
  </sheetPr>
  <dimension ref="A1:G72"/>
  <sheetViews>
    <sheetView view="pageBreakPreview" zoomScaleNormal="100" zoomScaleSheetLayoutView="100" workbookViewId="0">
      <selection activeCell="C10" sqref="C10"/>
    </sheetView>
  </sheetViews>
  <sheetFormatPr defaultRowHeight="15" x14ac:dyDescent="0.25"/>
  <cols>
    <col min="1" max="1" width="9.7109375" style="26" customWidth="1"/>
    <col min="2" max="2" width="15.7109375" style="26" customWidth="1"/>
    <col min="3" max="3" width="60.85546875" style="27" customWidth="1"/>
    <col min="4" max="4" width="14.7109375" style="26" customWidth="1"/>
    <col min="5" max="6" width="10.7109375" style="26" customWidth="1"/>
    <col min="7" max="7" width="25.7109375" style="26" customWidth="1"/>
  </cols>
  <sheetData>
    <row r="1" spans="1:7" ht="105" customHeight="1" x14ac:dyDescent="0.25">
      <c r="A1" s="268" t="s">
        <v>179</v>
      </c>
      <c r="B1" s="269"/>
      <c r="C1" s="269"/>
      <c r="D1" s="269"/>
      <c r="E1" s="269"/>
      <c r="F1" s="269"/>
      <c r="G1" s="270"/>
    </row>
    <row r="2" spans="1:7" s="25" customFormat="1" ht="30" customHeight="1" x14ac:dyDescent="0.2">
      <c r="A2" s="302" t="s">
        <v>42</v>
      </c>
      <c r="B2" s="303" t="str">
        <f>'[2]Original Items Condensed'!C8</f>
        <v>Code Number</v>
      </c>
      <c r="C2" s="303" t="s">
        <v>41</v>
      </c>
      <c r="D2" s="304" t="s">
        <v>40</v>
      </c>
      <c r="E2" s="304" t="s">
        <v>39</v>
      </c>
      <c r="F2" s="305" t="s">
        <v>38</v>
      </c>
      <c r="G2" s="306" t="s">
        <v>37</v>
      </c>
    </row>
    <row r="3" spans="1:7" s="25" customFormat="1" ht="24" customHeight="1" x14ac:dyDescent="0.25">
      <c r="A3" s="310">
        <v>1</v>
      </c>
      <c r="B3" s="288" t="s">
        <v>79</v>
      </c>
      <c r="C3" s="289" t="s">
        <v>78</v>
      </c>
      <c r="D3" s="288" t="s">
        <v>69</v>
      </c>
      <c r="E3" s="288">
        <v>0</v>
      </c>
      <c r="F3" s="369"/>
      <c r="G3" s="311">
        <v>0</v>
      </c>
    </row>
    <row r="4" spans="1:7" s="25" customFormat="1" ht="24" customHeight="1" x14ac:dyDescent="0.25">
      <c r="A4" s="310">
        <v>2</v>
      </c>
      <c r="B4" s="288" t="s">
        <v>79</v>
      </c>
      <c r="C4" s="289" t="s">
        <v>118</v>
      </c>
      <c r="D4" s="288" t="s">
        <v>69</v>
      </c>
      <c r="E4" s="288">
        <v>449</v>
      </c>
      <c r="F4" s="369"/>
      <c r="G4" s="311">
        <v>0</v>
      </c>
    </row>
    <row r="5" spans="1:7" s="25" customFormat="1" ht="24" customHeight="1" x14ac:dyDescent="0.25">
      <c r="A5" s="310">
        <v>3</v>
      </c>
      <c r="B5" s="288">
        <v>44000100</v>
      </c>
      <c r="C5" s="289" t="s">
        <v>62</v>
      </c>
      <c r="D5" s="288" t="s">
        <v>72</v>
      </c>
      <c r="E5" s="288">
        <v>44</v>
      </c>
      <c r="F5" s="369"/>
      <c r="G5" s="311">
        <v>0</v>
      </c>
    </row>
    <row r="6" spans="1:7" s="25" customFormat="1" ht="24" customHeight="1" x14ac:dyDescent="0.25">
      <c r="A6" s="310">
        <v>4</v>
      </c>
      <c r="B6" s="288" t="s">
        <v>79</v>
      </c>
      <c r="C6" s="289" t="s">
        <v>119</v>
      </c>
      <c r="D6" s="288" t="s">
        <v>72</v>
      </c>
      <c r="E6" s="288">
        <v>170</v>
      </c>
      <c r="F6" s="369"/>
      <c r="G6" s="311">
        <v>0</v>
      </c>
    </row>
    <row r="7" spans="1:7" s="25" customFormat="1" ht="24" customHeight="1" x14ac:dyDescent="0.25">
      <c r="A7" s="310">
        <v>5</v>
      </c>
      <c r="B7" s="288">
        <v>44000300</v>
      </c>
      <c r="C7" s="289" t="s">
        <v>63</v>
      </c>
      <c r="D7" s="288" t="s">
        <v>120</v>
      </c>
      <c r="E7" s="288">
        <v>126</v>
      </c>
      <c r="F7" s="369"/>
      <c r="G7" s="311">
        <v>0</v>
      </c>
    </row>
    <row r="8" spans="1:7" s="25" customFormat="1" ht="24" customHeight="1" x14ac:dyDescent="0.25">
      <c r="A8" s="310">
        <v>6</v>
      </c>
      <c r="B8" s="288">
        <v>44000500</v>
      </c>
      <c r="C8" s="289" t="s">
        <v>64</v>
      </c>
      <c r="D8" s="288" t="s">
        <v>120</v>
      </c>
      <c r="E8" s="288">
        <v>167</v>
      </c>
      <c r="F8" s="369"/>
      <c r="G8" s="311">
        <v>0</v>
      </c>
    </row>
    <row r="9" spans="1:7" s="25" customFormat="1" ht="24" customHeight="1" x14ac:dyDescent="0.25">
      <c r="A9" s="310">
        <v>7</v>
      </c>
      <c r="B9" s="288">
        <v>44000600</v>
      </c>
      <c r="C9" s="289" t="s">
        <v>121</v>
      </c>
      <c r="D9" s="288" t="s">
        <v>75</v>
      </c>
      <c r="E9" s="288">
        <v>555</v>
      </c>
      <c r="F9" s="369"/>
      <c r="G9" s="311">
        <v>0</v>
      </c>
    </row>
    <row r="10" spans="1:7" s="25" customFormat="1" ht="24" customHeight="1" x14ac:dyDescent="0.25">
      <c r="A10" s="310">
        <v>8</v>
      </c>
      <c r="B10" s="288" t="s">
        <v>122</v>
      </c>
      <c r="C10" s="289" t="s">
        <v>123</v>
      </c>
      <c r="D10" s="288" t="s">
        <v>72</v>
      </c>
      <c r="E10" s="288">
        <v>1148</v>
      </c>
      <c r="F10" s="369"/>
      <c r="G10" s="311">
        <v>0</v>
      </c>
    </row>
    <row r="11" spans="1:7" s="25" customFormat="1" ht="24" customHeight="1" x14ac:dyDescent="0.25">
      <c r="A11" s="310">
        <v>9</v>
      </c>
      <c r="B11" s="288" t="s">
        <v>79</v>
      </c>
      <c r="C11" s="289" t="s">
        <v>124</v>
      </c>
      <c r="D11" s="288" t="s">
        <v>75</v>
      </c>
      <c r="E11" s="288">
        <v>2076</v>
      </c>
      <c r="F11" s="369"/>
      <c r="G11" s="311">
        <v>0</v>
      </c>
    </row>
    <row r="12" spans="1:7" s="25" customFormat="1" ht="24" customHeight="1" x14ac:dyDescent="0.25">
      <c r="A12" s="310">
        <v>10</v>
      </c>
      <c r="B12" s="288">
        <v>20700220</v>
      </c>
      <c r="C12" s="289" t="s">
        <v>61</v>
      </c>
      <c r="D12" s="288" t="s">
        <v>72</v>
      </c>
      <c r="E12" s="288">
        <v>2</v>
      </c>
      <c r="F12" s="369"/>
      <c r="G12" s="311">
        <v>0</v>
      </c>
    </row>
    <row r="13" spans="1:7" s="25" customFormat="1" ht="24" customHeight="1" x14ac:dyDescent="0.25">
      <c r="A13" s="310">
        <v>11</v>
      </c>
      <c r="B13" s="288">
        <v>31101100</v>
      </c>
      <c r="C13" s="289" t="s">
        <v>125</v>
      </c>
      <c r="D13" s="288" t="s">
        <v>69</v>
      </c>
      <c r="E13" s="288">
        <v>0</v>
      </c>
      <c r="F13" s="369"/>
      <c r="G13" s="311">
        <v>0</v>
      </c>
    </row>
    <row r="14" spans="1:7" s="25" customFormat="1" ht="24" customHeight="1" x14ac:dyDescent="0.25">
      <c r="A14" s="310">
        <v>12</v>
      </c>
      <c r="B14" s="288">
        <v>20800150</v>
      </c>
      <c r="C14" s="289" t="s">
        <v>126</v>
      </c>
      <c r="D14" s="288" t="s">
        <v>69</v>
      </c>
      <c r="E14" s="288">
        <v>285</v>
      </c>
      <c r="F14" s="369"/>
      <c r="G14" s="311">
        <v>0</v>
      </c>
    </row>
    <row r="15" spans="1:7" s="25" customFormat="1" ht="24" customHeight="1" x14ac:dyDescent="0.25">
      <c r="A15" s="310">
        <v>13</v>
      </c>
      <c r="B15" s="288" t="s">
        <v>127</v>
      </c>
      <c r="C15" s="289" t="s">
        <v>56</v>
      </c>
      <c r="D15" s="288" t="s">
        <v>69</v>
      </c>
      <c r="E15" s="288">
        <v>156</v>
      </c>
      <c r="F15" s="369"/>
      <c r="G15" s="311">
        <v>0</v>
      </c>
    </row>
    <row r="16" spans="1:7" s="25" customFormat="1" ht="24" customHeight="1" x14ac:dyDescent="0.25">
      <c r="A16" s="310">
        <v>14</v>
      </c>
      <c r="B16" s="288" t="s">
        <v>79</v>
      </c>
      <c r="C16" s="289" t="s">
        <v>128</v>
      </c>
      <c r="D16" s="288" t="s">
        <v>69</v>
      </c>
      <c r="E16" s="288">
        <v>0</v>
      </c>
      <c r="F16" s="369"/>
      <c r="G16" s="311">
        <v>0</v>
      </c>
    </row>
    <row r="17" spans="1:7" s="25" customFormat="1" ht="24" customHeight="1" x14ac:dyDescent="0.25">
      <c r="A17" s="310">
        <v>15</v>
      </c>
      <c r="B17" s="288" t="s">
        <v>79</v>
      </c>
      <c r="C17" s="289" t="s">
        <v>129</v>
      </c>
      <c r="D17" s="288" t="s">
        <v>69</v>
      </c>
      <c r="E17" s="288">
        <v>0</v>
      </c>
      <c r="F17" s="369"/>
      <c r="G17" s="311">
        <v>0</v>
      </c>
    </row>
    <row r="18" spans="1:7" s="25" customFormat="1" ht="24" customHeight="1" x14ac:dyDescent="0.25">
      <c r="A18" s="310">
        <v>16</v>
      </c>
      <c r="B18" s="288">
        <v>35300200</v>
      </c>
      <c r="C18" s="289" t="s">
        <v>60</v>
      </c>
      <c r="D18" s="288" t="s">
        <v>74</v>
      </c>
      <c r="E18" s="288">
        <v>80</v>
      </c>
      <c r="F18" s="369"/>
      <c r="G18" s="311">
        <v>0</v>
      </c>
    </row>
    <row r="19" spans="1:7" s="25" customFormat="1" ht="24" customHeight="1" x14ac:dyDescent="0.25">
      <c r="A19" s="310">
        <v>17</v>
      </c>
      <c r="B19" s="288">
        <v>35300400</v>
      </c>
      <c r="C19" s="289" t="s">
        <v>130</v>
      </c>
      <c r="D19" s="288" t="s">
        <v>72</v>
      </c>
      <c r="E19" s="288">
        <v>44</v>
      </c>
      <c r="F19" s="369"/>
      <c r="G19" s="311">
        <v>0</v>
      </c>
    </row>
    <row r="20" spans="1:7" s="25" customFormat="1" ht="24" customHeight="1" x14ac:dyDescent="0.25">
      <c r="A20" s="310">
        <v>18</v>
      </c>
      <c r="B20" s="288" t="s">
        <v>131</v>
      </c>
      <c r="C20" s="289" t="s">
        <v>132</v>
      </c>
      <c r="D20" s="288" t="s">
        <v>72</v>
      </c>
      <c r="E20" s="288">
        <v>0</v>
      </c>
      <c r="F20" s="369"/>
      <c r="G20" s="311">
        <v>0</v>
      </c>
    </row>
    <row r="21" spans="1:7" s="25" customFormat="1" ht="24" customHeight="1" x14ac:dyDescent="0.25">
      <c r="A21" s="310">
        <v>19</v>
      </c>
      <c r="B21" s="288" t="s">
        <v>133</v>
      </c>
      <c r="C21" s="289" t="s">
        <v>134</v>
      </c>
      <c r="D21" s="288" t="s">
        <v>72</v>
      </c>
      <c r="E21" s="288">
        <v>0</v>
      </c>
      <c r="F21" s="369"/>
      <c r="G21" s="311">
        <v>0</v>
      </c>
    </row>
    <row r="22" spans="1:7" s="25" customFormat="1" ht="24" customHeight="1" x14ac:dyDescent="0.25">
      <c r="A22" s="310">
        <v>20</v>
      </c>
      <c r="B22" s="288" t="s">
        <v>79</v>
      </c>
      <c r="C22" s="289" t="s">
        <v>135</v>
      </c>
      <c r="D22" s="288" t="s">
        <v>72</v>
      </c>
      <c r="E22" s="288">
        <v>1194</v>
      </c>
      <c r="F22" s="369"/>
      <c r="G22" s="311">
        <v>0</v>
      </c>
    </row>
    <row r="23" spans="1:7" s="25" customFormat="1" ht="24" customHeight="1" x14ac:dyDescent="0.25">
      <c r="A23" s="310">
        <v>21</v>
      </c>
      <c r="B23" s="288" t="s">
        <v>79</v>
      </c>
      <c r="C23" s="289" t="s">
        <v>136</v>
      </c>
      <c r="D23" s="288" t="s">
        <v>72</v>
      </c>
      <c r="E23" s="288">
        <v>62</v>
      </c>
      <c r="F23" s="369"/>
      <c r="G23" s="311">
        <v>0</v>
      </c>
    </row>
    <row r="24" spans="1:7" s="25" customFormat="1" ht="24" customHeight="1" x14ac:dyDescent="0.25">
      <c r="A24" s="310">
        <v>22</v>
      </c>
      <c r="B24" s="288" t="s">
        <v>79</v>
      </c>
      <c r="C24" s="289" t="s">
        <v>137</v>
      </c>
      <c r="D24" s="288" t="s">
        <v>75</v>
      </c>
      <c r="E24" s="288">
        <v>2076</v>
      </c>
      <c r="F24" s="369"/>
      <c r="G24" s="311">
        <v>0</v>
      </c>
    </row>
    <row r="25" spans="1:7" s="25" customFormat="1" ht="24" customHeight="1" x14ac:dyDescent="0.25">
      <c r="A25" s="310">
        <v>23</v>
      </c>
      <c r="B25" s="288" t="s">
        <v>79</v>
      </c>
      <c r="C25" s="289" t="s">
        <v>138</v>
      </c>
      <c r="D25" s="288" t="s">
        <v>75</v>
      </c>
      <c r="E25" s="288">
        <v>515</v>
      </c>
      <c r="F25" s="369"/>
      <c r="G25" s="311">
        <v>0</v>
      </c>
    </row>
    <row r="26" spans="1:7" s="25" customFormat="1" ht="24" customHeight="1" x14ac:dyDescent="0.25">
      <c r="A26" s="310">
        <v>24</v>
      </c>
      <c r="B26" s="288" t="s">
        <v>79</v>
      </c>
      <c r="C26" s="289" t="s">
        <v>139</v>
      </c>
      <c r="D26" s="288" t="s">
        <v>75</v>
      </c>
      <c r="E26" s="288">
        <v>424</v>
      </c>
      <c r="F26" s="369"/>
      <c r="G26" s="311">
        <v>0</v>
      </c>
    </row>
    <row r="27" spans="1:7" s="25" customFormat="1" ht="24" customHeight="1" x14ac:dyDescent="0.25">
      <c r="A27" s="310">
        <v>25</v>
      </c>
      <c r="B27" s="288" t="s">
        <v>79</v>
      </c>
      <c r="C27" s="289" t="s">
        <v>140</v>
      </c>
      <c r="D27" s="288" t="s">
        <v>75</v>
      </c>
      <c r="E27" s="288">
        <v>131</v>
      </c>
      <c r="F27" s="369"/>
      <c r="G27" s="311">
        <v>0</v>
      </c>
    </row>
    <row r="28" spans="1:7" s="25" customFormat="1" ht="24" customHeight="1" x14ac:dyDescent="0.25">
      <c r="A28" s="310">
        <v>26</v>
      </c>
      <c r="B28" s="288" t="s">
        <v>79</v>
      </c>
      <c r="C28" s="289" t="s">
        <v>141</v>
      </c>
      <c r="D28" s="288" t="s">
        <v>75</v>
      </c>
      <c r="E28" s="288">
        <v>44</v>
      </c>
      <c r="F28" s="369"/>
      <c r="G28" s="311">
        <v>0</v>
      </c>
    </row>
    <row r="29" spans="1:7" s="25" customFormat="1" ht="24" customHeight="1" x14ac:dyDescent="0.25">
      <c r="A29" s="310">
        <v>27</v>
      </c>
      <c r="B29" s="288" t="s">
        <v>79</v>
      </c>
      <c r="C29" s="289" t="s">
        <v>142</v>
      </c>
      <c r="D29" s="288" t="s">
        <v>75</v>
      </c>
      <c r="E29" s="288">
        <v>0</v>
      </c>
      <c r="F29" s="369"/>
      <c r="G29" s="311">
        <v>0</v>
      </c>
    </row>
    <row r="30" spans="1:7" s="25" customFormat="1" ht="24" customHeight="1" x14ac:dyDescent="0.25">
      <c r="A30" s="310">
        <v>28</v>
      </c>
      <c r="B30" s="288" t="s">
        <v>79</v>
      </c>
      <c r="C30" s="289" t="s">
        <v>143</v>
      </c>
      <c r="D30" s="288" t="s">
        <v>71</v>
      </c>
      <c r="E30" s="288">
        <v>203</v>
      </c>
      <c r="F30" s="369"/>
      <c r="G30" s="311">
        <v>0</v>
      </c>
    </row>
    <row r="31" spans="1:7" s="25" customFormat="1" ht="24" customHeight="1" x14ac:dyDescent="0.25">
      <c r="A31" s="310">
        <v>29</v>
      </c>
      <c r="B31" s="288" t="s">
        <v>79</v>
      </c>
      <c r="C31" s="289" t="s">
        <v>144</v>
      </c>
      <c r="D31" s="288" t="s">
        <v>75</v>
      </c>
      <c r="E31" s="288">
        <v>0</v>
      </c>
      <c r="F31" s="369"/>
      <c r="G31" s="311">
        <v>0</v>
      </c>
    </row>
    <row r="32" spans="1:7" s="25" customFormat="1" ht="24" customHeight="1" x14ac:dyDescent="0.25">
      <c r="A32" s="310">
        <v>30</v>
      </c>
      <c r="B32" s="288">
        <v>40600200</v>
      </c>
      <c r="C32" s="289" t="s">
        <v>58</v>
      </c>
      <c r="D32" s="288" t="s">
        <v>73</v>
      </c>
      <c r="E32" s="288">
        <v>58</v>
      </c>
      <c r="F32" s="369"/>
      <c r="G32" s="311">
        <v>0</v>
      </c>
    </row>
    <row r="33" spans="1:7" s="25" customFormat="1" ht="24" customHeight="1" x14ac:dyDescent="0.25">
      <c r="A33" s="310">
        <v>31</v>
      </c>
      <c r="B33" s="288">
        <v>4060105</v>
      </c>
      <c r="C33" s="289" t="s">
        <v>145</v>
      </c>
      <c r="D33" s="288" t="s">
        <v>74</v>
      </c>
      <c r="E33" s="288">
        <v>1</v>
      </c>
      <c r="F33" s="369"/>
      <c r="G33" s="311">
        <v>0</v>
      </c>
    </row>
    <row r="34" spans="1:7" s="25" customFormat="1" ht="24" customHeight="1" x14ac:dyDescent="0.25">
      <c r="A34" s="310">
        <v>32</v>
      </c>
      <c r="B34" s="288">
        <v>40603085</v>
      </c>
      <c r="C34" s="289" t="s">
        <v>146</v>
      </c>
      <c r="D34" s="288" t="s">
        <v>74</v>
      </c>
      <c r="E34" s="288">
        <v>2</v>
      </c>
      <c r="F34" s="369"/>
      <c r="G34" s="311">
        <v>0</v>
      </c>
    </row>
    <row r="35" spans="1:7" s="25" customFormat="1" ht="24" customHeight="1" x14ac:dyDescent="0.25">
      <c r="A35" s="310">
        <v>33</v>
      </c>
      <c r="B35" s="288" t="s">
        <v>79</v>
      </c>
      <c r="C35" s="289" t="s">
        <v>147</v>
      </c>
      <c r="D35" s="288" t="s">
        <v>72</v>
      </c>
      <c r="E35" s="288">
        <v>82</v>
      </c>
      <c r="F35" s="369"/>
      <c r="G35" s="311">
        <v>0</v>
      </c>
    </row>
    <row r="36" spans="1:7" s="25" customFormat="1" ht="24" customHeight="1" x14ac:dyDescent="0.25">
      <c r="A36" s="310">
        <v>34</v>
      </c>
      <c r="B36" s="288" t="s">
        <v>79</v>
      </c>
      <c r="C36" s="289" t="s">
        <v>148</v>
      </c>
      <c r="D36" s="288" t="s">
        <v>72</v>
      </c>
      <c r="E36" s="288">
        <v>0</v>
      </c>
      <c r="F36" s="369"/>
      <c r="G36" s="311">
        <v>0</v>
      </c>
    </row>
    <row r="37" spans="1:7" s="25" customFormat="1" ht="24" customHeight="1" x14ac:dyDescent="0.25">
      <c r="A37" s="310">
        <v>35</v>
      </c>
      <c r="B37" s="288" t="s">
        <v>79</v>
      </c>
      <c r="C37" s="289" t="s">
        <v>149</v>
      </c>
      <c r="D37" s="288" t="s">
        <v>74</v>
      </c>
      <c r="E37" s="288">
        <v>7</v>
      </c>
      <c r="F37" s="369"/>
      <c r="G37" s="311">
        <v>0</v>
      </c>
    </row>
    <row r="38" spans="1:7" s="25" customFormat="1" ht="24" customHeight="1" x14ac:dyDescent="0.25">
      <c r="A38" s="310">
        <v>36</v>
      </c>
      <c r="B38" s="288">
        <v>60600605</v>
      </c>
      <c r="C38" s="289" t="s">
        <v>150</v>
      </c>
      <c r="D38" s="288" t="s">
        <v>74</v>
      </c>
      <c r="E38" s="288">
        <v>0</v>
      </c>
      <c r="F38" s="369"/>
      <c r="G38" s="311">
        <v>0</v>
      </c>
    </row>
    <row r="39" spans="1:7" s="25" customFormat="1" ht="24" customHeight="1" x14ac:dyDescent="0.25">
      <c r="A39" s="310">
        <v>37</v>
      </c>
      <c r="B39" s="288" t="s">
        <v>79</v>
      </c>
      <c r="C39" s="289" t="s">
        <v>59</v>
      </c>
      <c r="D39" s="288" t="s">
        <v>120</v>
      </c>
      <c r="E39" s="288">
        <v>131</v>
      </c>
      <c r="F39" s="369"/>
      <c r="G39" s="311">
        <v>0</v>
      </c>
    </row>
    <row r="40" spans="1:7" s="25" customFormat="1" ht="24" customHeight="1" x14ac:dyDescent="0.25">
      <c r="A40" s="310">
        <v>38</v>
      </c>
      <c r="B40" s="288" t="s">
        <v>151</v>
      </c>
      <c r="C40" s="289" t="s">
        <v>152</v>
      </c>
      <c r="D40" s="288" t="s">
        <v>120</v>
      </c>
      <c r="E40" s="288">
        <v>112</v>
      </c>
      <c r="F40" s="369"/>
      <c r="G40" s="311">
        <v>0</v>
      </c>
    </row>
    <row r="41" spans="1:7" s="25" customFormat="1" ht="24" customHeight="1" x14ac:dyDescent="0.25">
      <c r="A41" s="310">
        <v>39</v>
      </c>
      <c r="B41" s="288" t="s">
        <v>79</v>
      </c>
      <c r="C41" s="289" t="s">
        <v>153</v>
      </c>
      <c r="D41" s="288" t="s">
        <v>120</v>
      </c>
      <c r="E41" s="288">
        <v>56</v>
      </c>
      <c r="F41" s="369"/>
      <c r="G41" s="311">
        <v>0</v>
      </c>
    </row>
    <row r="42" spans="1:7" s="25" customFormat="1" ht="24" customHeight="1" x14ac:dyDescent="0.25">
      <c r="A42" s="310">
        <v>40</v>
      </c>
      <c r="B42" s="288" t="s">
        <v>79</v>
      </c>
      <c r="C42" s="289" t="s">
        <v>154</v>
      </c>
      <c r="D42" s="288" t="s">
        <v>71</v>
      </c>
      <c r="E42" s="288">
        <v>1</v>
      </c>
      <c r="F42" s="369"/>
      <c r="G42" s="311">
        <v>0</v>
      </c>
    </row>
    <row r="43" spans="1:7" s="25" customFormat="1" ht="24" customHeight="1" x14ac:dyDescent="0.25">
      <c r="A43" s="310">
        <v>41</v>
      </c>
      <c r="B43" s="288" t="s">
        <v>54</v>
      </c>
      <c r="C43" s="289" t="s">
        <v>155</v>
      </c>
      <c r="D43" s="288" t="s">
        <v>71</v>
      </c>
      <c r="E43" s="288">
        <v>0</v>
      </c>
      <c r="F43" s="369"/>
      <c r="G43" s="311">
        <v>0</v>
      </c>
    </row>
    <row r="44" spans="1:7" s="25" customFormat="1" ht="24" customHeight="1" x14ac:dyDescent="0.25">
      <c r="A44" s="310">
        <v>42</v>
      </c>
      <c r="B44" s="288" t="s">
        <v>79</v>
      </c>
      <c r="C44" s="289" t="s">
        <v>156</v>
      </c>
      <c r="D44" s="288" t="s">
        <v>71</v>
      </c>
      <c r="E44" s="288">
        <v>2</v>
      </c>
      <c r="F44" s="369"/>
      <c r="G44" s="311">
        <v>0</v>
      </c>
    </row>
    <row r="45" spans="1:7" s="25" customFormat="1" ht="24" customHeight="1" x14ac:dyDescent="0.25">
      <c r="A45" s="310">
        <v>43</v>
      </c>
      <c r="B45" s="288" t="s">
        <v>79</v>
      </c>
      <c r="C45" s="289" t="s">
        <v>66</v>
      </c>
      <c r="D45" s="288" t="s">
        <v>71</v>
      </c>
      <c r="E45" s="288">
        <v>0</v>
      </c>
      <c r="F45" s="369"/>
      <c r="G45" s="311">
        <v>0</v>
      </c>
    </row>
    <row r="46" spans="1:7" s="25" customFormat="1" ht="24" customHeight="1" x14ac:dyDescent="0.25">
      <c r="A46" s="310">
        <v>44</v>
      </c>
      <c r="B46" s="288" t="s">
        <v>79</v>
      </c>
      <c r="C46" s="289" t="s">
        <v>157</v>
      </c>
      <c r="D46" s="288" t="s">
        <v>71</v>
      </c>
      <c r="E46" s="288">
        <v>0</v>
      </c>
      <c r="F46" s="369"/>
      <c r="G46" s="311">
        <v>0</v>
      </c>
    </row>
    <row r="47" spans="1:7" s="25" customFormat="1" ht="24" customHeight="1" x14ac:dyDescent="0.25">
      <c r="A47" s="310">
        <v>45</v>
      </c>
      <c r="B47" s="288" t="s">
        <v>79</v>
      </c>
      <c r="C47" s="289" t="s">
        <v>81</v>
      </c>
      <c r="D47" s="288" t="s">
        <v>71</v>
      </c>
      <c r="E47" s="288">
        <v>1</v>
      </c>
      <c r="F47" s="369"/>
      <c r="G47" s="311">
        <v>0</v>
      </c>
    </row>
    <row r="48" spans="1:7" s="25" customFormat="1" ht="24" customHeight="1" x14ac:dyDescent="0.25">
      <c r="A48" s="310">
        <v>46</v>
      </c>
      <c r="B48" s="288" t="s">
        <v>79</v>
      </c>
      <c r="C48" s="289" t="s">
        <v>158</v>
      </c>
      <c r="D48" s="288" t="s">
        <v>120</v>
      </c>
      <c r="E48" s="288">
        <v>288</v>
      </c>
      <c r="F48" s="369"/>
      <c r="G48" s="311">
        <v>0</v>
      </c>
    </row>
    <row r="49" spans="1:7" s="25" customFormat="1" ht="24" customHeight="1" x14ac:dyDescent="0.25">
      <c r="A49" s="310">
        <v>47</v>
      </c>
      <c r="B49" s="288" t="s">
        <v>79</v>
      </c>
      <c r="C49" s="289" t="s">
        <v>159</v>
      </c>
      <c r="D49" s="288" t="s">
        <v>120</v>
      </c>
      <c r="E49" s="288">
        <v>0</v>
      </c>
      <c r="F49" s="369"/>
      <c r="G49" s="311">
        <v>0</v>
      </c>
    </row>
    <row r="50" spans="1:7" s="25" customFormat="1" ht="24" customHeight="1" x14ac:dyDescent="0.25">
      <c r="A50" s="310">
        <v>48</v>
      </c>
      <c r="B50" s="288" t="s">
        <v>80</v>
      </c>
      <c r="C50" s="289" t="s">
        <v>160</v>
      </c>
      <c r="D50" s="288" t="s">
        <v>120</v>
      </c>
      <c r="E50" s="288">
        <v>0</v>
      </c>
      <c r="F50" s="369"/>
      <c r="G50" s="311">
        <v>0</v>
      </c>
    </row>
    <row r="51" spans="1:7" s="25" customFormat="1" ht="24" customHeight="1" x14ac:dyDescent="0.25">
      <c r="A51" s="310">
        <v>49</v>
      </c>
      <c r="B51" s="288" t="s">
        <v>55</v>
      </c>
      <c r="C51" s="289" t="s">
        <v>161</v>
      </c>
      <c r="D51" s="288" t="s">
        <v>120</v>
      </c>
      <c r="E51" s="288">
        <v>0</v>
      </c>
      <c r="F51" s="369"/>
      <c r="G51" s="311">
        <v>0</v>
      </c>
    </row>
    <row r="52" spans="1:7" s="25" customFormat="1" ht="24" customHeight="1" x14ac:dyDescent="0.25">
      <c r="A52" s="310">
        <v>50</v>
      </c>
      <c r="B52" s="288" t="s">
        <v>79</v>
      </c>
      <c r="C52" s="289" t="s">
        <v>162</v>
      </c>
      <c r="D52" s="288" t="s">
        <v>120</v>
      </c>
      <c r="E52" s="288">
        <v>0</v>
      </c>
      <c r="F52" s="369"/>
      <c r="G52" s="311">
        <v>0</v>
      </c>
    </row>
    <row r="53" spans="1:7" s="25" customFormat="1" ht="24" customHeight="1" x14ac:dyDescent="0.25">
      <c r="A53" s="310">
        <v>51</v>
      </c>
      <c r="B53" s="288" t="s">
        <v>79</v>
      </c>
      <c r="C53" s="289" t="s">
        <v>163</v>
      </c>
      <c r="D53" s="288" t="s">
        <v>120</v>
      </c>
      <c r="E53" s="288">
        <v>0</v>
      </c>
      <c r="F53" s="369"/>
      <c r="G53" s="311">
        <v>0</v>
      </c>
    </row>
    <row r="54" spans="1:7" s="25" customFormat="1" ht="24" customHeight="1" x14ac:dyDescent="0.25">
      <c r="A54" s="310">
        <v>52</v>
      </c>
      <c r="B54" s="288">
        <v>60100085</v>
      </c>
      <c r="C54" s="289" t="s">
        <v>68</v>
      </c>
      <c r="D54" s="288" t="s">
        <v>71</v>
      </c>
      <c r="E54" s="288">
        <v>0</v>
      </c>
      <c r="F54" s="369"/>
      <c r="G54" s="311">
        <v>0</v>
      </c>
    </row>
    <row r="55" spans="1:7" s="25" customFormat="1" ht="24" customHeight="1" x14ac:dyDescent="0.25">
      <c r="A55" s="310">
        <v>53</v>
      </c>
      <c r="B55" s="288" t="s">
        <v>164</v>
      </c>
      <c r="C55" s="289" t="s">
        <v>65</v>
      </c>
      <c r="D55" s="288" t="s">
        <v>71</v>
      </c>
      <c r="E55" s="288">
        <v>0</v>
      </c>
      <c r="F55" s="369"/>
      <c r="G55" s="311">
        <v>0</v>
      </c>
    </row>
    <row r="56" spans="1:7" s="25" customFormat="1" ht="24" customHeight="1" x14ac:dyDescent="0.25">
      <c r="A56" s="310">
        <v>54</v>
      </c>
      <c r="B56" s="288" t="s">
        <v>79</v>
      </c>
      <c r="C56" s="289" t="s">
        <v>67</v>
      </c>
      <c r="D56" s="288" t="s">
        <v>120</v>
      </c>
      <c r="E56" s="288">
        <v>0</v>
      </c>
      <c r="F56" s="369"/>
      <c r="G56" s="311">
        <v>0</v>
      </c>
    </row>
    <row r="57" spans="1:7" s="25" customFormat="1" ht="24" customHeight="1" x14ac:dyDescent="0.25">
      <c r="A57" s="310">
        <v>55</v>
      </c>
      <c r="B57" s="288" t="s">
        <v>79</v>
      </c>
      <c r="C57" s="289" t="s">
        <v>165</v>
      </c>
      <c r="D57" s="288" t="s">
        <v>71</v>
      </c>
      <c r="E57" s="288">
        <v>0</v>
      </c>
      <c r="F57" s="369"/>
      <c r="G57" s="311">
        <v>0</v>
      </c>
    </row>
    <row r="58" spans="1:7" s="25" customFormat="1" ht="24" customHeight="1" x14ac:dyDescent="0.25">
      <c r="A58" s="310">
        <v>56</v>
      </c>
      <c r="B58" s="288" t="s">
        <v>79</v>
      </c>
      <c r="C58" s="289" t="s">
        <v>166</v>
      </c>
      <c r="D58" s="288" t="s">
        <v>72</v>
      </c>
      <c r="E58" s="288">
        <v>0</v>
      </c>
      <c r="F58" s="369"/>
      <c r="G58" s="311">
        <v>0</v>
      </c>
    </row>
    <row r="59" spans="1:7" s="25" customFormat="1" ht="24" customHeight="1" x14ac:dyDescent="0.25">
      <c r="A59" s="310">
        <v>57</v>
      </c>
      <c r="B59" s="288" t="s">
        <v>79</v>
      </c>
      <c r="C59" s="289" t="s">
        <v>167</v>
      </c>
      <c r="D59" s="288" t="s">
        <v>69</v>
      </c>
      <c r="E59" s="288">
        <v>17</v>
      </c>
      <c r="F59" s="369"/>
      <c r="G59" s="311">
        <v>0</v>
      </c>
    </row>
    <row r="60" spans="1:7" s="25" customFormat="1" ht="24" customHeight="1" x14ac:dyDescent="0.25">
      <c r="A60" s="310">
        <v>58</v>
      </c>
      <c r="B60" s="288" t="s">
        <v>79</v>
      </c>
      <c r="C60" s="289" t="s">
        <v>77</v>
      </c>
      <c r="D60" s="288" t="s">
        <v>120</v>
      </c>
      <c r="E60" s="288">
        <v>0</v>
      </c>
      <c r="F60" s="369"/>
      <c r="G60" s="311">
        <v>0</v>
      </c>
    </row>
    <row r="61" spans="1:7" s="25" customFormat="1" ht="24" customHeight="1" x14ac:dyDescent="0.25">
      <c r="A61" s="310">
        <v>59</v>
      </c>
      <c r="B61" s="288" t="s">
        <v>79</v>
      </c>
      <c r="C61" s="289" t="s">
        <v>168</v>
      </c>
      <c r="D61" s="288" t="s">
        <v>70</v>
      </c>
      <c r="E61" s="288">
        <v>0</v>
      </c>
      <c r="F61" s="369"/>
      <c r="G61" s="311">
        <v>0</v>
      </c>
    </row>
    <row r="62" spans="1:7" s="25" customFormat="1" ht="24" customHeight="1" x14ac:dyDescent="0.25">
      <c r="A62" s="310">
        <v>60</v>
      </c>
      <c r="B62" s="288" t="s">
        <v>79</v>
      </c>
      <c r="C62" s="289" t="s">
        <v>57</v>
      </c>
      <c r="D62" s="288" t="s">
        <v>72</v>
      </c>
      <c r="E62" s="288">
        <v>6</v>
      </c>
      <c r="F62" s="369"/>
      <c r="G62" s="311">
        <v>0</v>
      </c>
    </row>
    <row r="63" spans="1:7" s="25" customFormat="1" ht="24" customHeight="1" x14ac:dyDescent="0.25">
      <c r="A63" s="310">
        <v>61</v>
      </c>
      <c r="B63" s="288" t="s">
        <v>79</v>
      </c>
      <c r="C63" s="289" t="s">
        <v>169</v>
      </c>
      <c r="D63" s="288" t="s">
        <v>72</v>
      </c>
      <c r="E63" s="288">
        <v>24</v>
      </c>
      <c r="F63" s="369"/>
      <c r="G63" s="311">
        <v>0</v>
      </c>
    </row>
    <row r="64" spans="1:7" s="25" customFormat="1" ht="24" customHeight="1" x14ac:dyDescent="0.25">
      <c r="A64" s="310">
        <v>62</v>
      </c>
      <c r="B64" s="288" t="s">
        <v>79</v>
      </c>
      <c r="C64" s="289" t="s">
        <v>82</v>
      </c>
      <c r="D64" s="288" t="s">
        <v>75</v>
      </c>
      <c r="E64" s="288">
        <v>64</v>
      </c>
      <c r="F64" s="369"/>
      <c r="G64" s="311">
        <v>0</v>
      </c>
    </row>
    <row r="65" spans="1:7" s="25" customFormat="1" ht="24" customHeight="1" x14ac:dyDescent="0.25">
      <c r="A65" s="310">
        <v>63</v>
      </c>
      <c r="B65" s="288" t="s">
        <v>79</v>
      </c>
      <c r="C65" s="289" t="s">
        <v>170</v>
      </c>
      <c r="D65" s="288" t="s">
        <v>71</v>
      </c>
      <c r="E65" s="288">
        <v>0</v>
      </c>
      <c r="F65" s="369"/>
      <c r="G65" s="311">
        <v>0</v>
      </c>
    </row>
    <row r="66" spans="1:7" s="25" customFormat="1" ht="24" customHeight="1" x14ac:dyDescent="0.25">
      <c r="A66" s="310">
        <v>64</v>
      </c>
      <c r="B66" s="288" t="s">
        <v>79</v>
      </c>
      <c r="C66" s="289" t="s">
        <v>171</v>
      </c>
      <c r="D66" s="288" t="s">
        <v>71</v>
      </c>
      <c r="E66" s="288">
        <v>2</v>
      </c>
      <c r="F66" s="369"/>
      <c r="G66" s="311">
        <v>0</v>
      </c>
    </row>
    <row r="67" spans="1:7" s="25" customFormat="1" ht="24" customHeight="1" x14ac:dyDescent="0.25">
      <c r="A67" s="310">
        <v>65</v>
      </c>
      <c r="B67" s="288" t="s">
        <v>79</v>
      </c>
      <c r="C67" s="289" t="s">
        <v>172</v>
      </c>
      <c r="D67" s="288" t="s">
        <v>72</v>
      </c>
      <c r="E67" s="288">
        <v>0</v>
      </c>
      <c r="F67" s="369"/>
      <c r="G67" s="311">
        <v>0</v>
      </c>
    </row>
    <row r="68" spans="1:7" s="25" customFormat="1" ht="24" customHeight="1" x14ac:dyDescent="0.25">
      <c r="A68" s="310">
        <v>66</v>
      </c>
      <c r="B68" s="288" t="s">
        <v>173</v>
      </c>
      <c r="C68" s="289" t="s">
        <v>174</v>
      </c>
      <c r="D68" s="288" t="s">
        <v>120</v>
      </c>
      <c r="E68" s="288">
        <v>0</v>
      </c>
      <c r="F68" s="369"/>
      <c r="G68" s="311">
        <v>0</v>
      </c>
    </row>
    <row r="69" spans="1:7" s="25" customFormat="1" ht="24" customHeight="1" x14ac:dyDescent="0.25">
      <c r="A69" s="310">
        <v>67</v>
      </c>
      <c r="B69" s="288" t="s">
        <v>79</v>
      </c>
      <c r="C69" s="289" t="s">
        <v>175</v>
      </c>
      <c r="D69" s="288" t="s">
        <v>69</v>
      </c>
      <c r="E69" s="288">
        <v>0</v>
      </c>
      <c r="F69" s="369"/>
      <c r="G69" s="311">
        <v>0</v>
      </c>
    </row>
    <row r="70" spans="1:7" ht="24" customHeight="1" thickBot="1" x14ac:dyDescent="0.3">
      <c r="A70" s="307">
        <v>68</v>
      </c>
      <c r="B70" s="308" t="s">
        <v>180</v>
      </c>
      <c r="C70" s="308"/>
      <c r="D70" s="308"/>
      <c r="E70" s="308"/>
      <c r="F70" s="308"/>
      <c r="G70" s="309">
        <f>SUM(G3:G69)</f>
        <v>0</v>
      </c>
    </row>
    <row r="71" spans="1:7" ht="16.5" x14ac:dyDescent="0.25">
      <c r="A71" s="41"/>
      <c r="B71" s="41"/>
      <c r="C71" s="42"/>
      <c r="D71" s="41"/>
      <c r="E71" s="41"/>
      <c r="F71" s="41"/>
      <c r="G71" s="41"/>
    </row>
    <row r="72" spans="1:7" ht="16.5" x14ac:dyDescent="0.25">
      <c r="A72" s="41"/>
      <c r="B72" s="41"/>
      <c r="C72" s="42"/>
      <c r="D72" s="41"/>
      <c r="E72" s="41"/>
      <c r="F72" s="41"/>
      <c r="G72" s="41"/>
    </row>
  </sheetData>
  <sheetProtection algorithmName="SHA-512" hashValue="kCsQzRfvAtuVAd9TRId4qYj2JTgm1W4Fnwquj5+rOFgxHU3KoYmqoTfi9RCWxZw3WDgxPUN56EW10q/rA9qXjA==" saltValue="+16+CeoMNNy9b4Isp6J7nQ==" spinCount="100000" sheet="1" objects="1" scenarios="1"/>
  <mergeCells count="2">
    <mergeCell ref="A1:G1"/>
    <mergeCell ref="B70:F70"/>
  </mergeCells>
  <pageMargins left="0.7" right="0.7" top="0.75" bottom="0.75" header="0.3" footer="0.3"/>
  <pageSetup scale="60" fitToWidth="0" fitToHeight="0" orientation="portrait" r:id="rId1"/>
  <rowBreaks count="1" manualBreakCount="1">
    <brk id="4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Master Bid Tab</vt:lpstr>
      <vt:lpstr>Award Criteria Figure</vt:lpstr>
      <vt:lpstr>22163A Moody</vt:lpstr>
      <vt:lpstr>22163B Touhy</vt:lpstr>
      <vt:lpstr>22163C Cullom</vt:lpstr>
      <vt:lpstr>22163D Lotus</vt:lpstr>
      <vt:lpstr>22163E Sawyer</vt:lpstr>
      <vt:lpstr>22163F School</vt:lpstr>
      <vt:lpstr>22163G George</vt:lpstr>
      <vt:lpstr>22163H Eastwood</vt:lpstr>
      <vt:lpstr>22163I Argyle</vt:lpstr>
      <vt:lpstr>'22163A Moody'!Print_Area</vt:lpstr>
      <vt:lpstr>'22163B Touhy'!Print_Area</vt:lpstr>
      <vt:lpstr>'22163C Cullom'!Print_Area</vt:lpstr>
      <vt:lpstr>'22163D Lotus'!Print_Area</vt:lpstr>
      <vt:lpstr>'22163E Sawyer'!Print_Area</vt:lpstr>
      <vt:lpstr>'22163F School'!Print_Area</vt:lpstr>
      <vt:lpstr>'22163G George'!Print_Area</vt:lpstr>
      <vt:lpstr>'22163H Eastwood'!Print_Area</vt:lpstr>
      <vt:lpstr>'22163I Argyle'!Print_Area</vt:lpstr>
      <vt:lpstr>'Award Criteria Figure'!Print_Area</vt:lpstr>
      <vt:lpstr>'Master Bid Tab'!Print_Area</vt:lpstr>
      <vt:lpstr>'22163A Moody'!Print_Titles</vt:lpstr>
      <vt:lpstr>'22163B Touhy'!Print_Titles</vt:lpstr>
      <vt:lpstr>'22163C Cullom'!Print_Titles</vt:lpstr>
      <vt:lpstr>'22163D Lotus'!Print_Titles</vt:lpstr>
      <vt:lpstr>'22163E Sawyer'!Print_Titles</vt:lpstr>
      <vt:lpstr>'22163F School'!Print_Titles</vt:lpstr>
      <vt:lpstr>'22163G George'!Print_Titles</vt:lpstr>
      <vt:lpstr>'22163H Eastwood'!Print_Titles</vt:lpstr>
      <vt:lpstr>'22163I Argyle'!Print_Titles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Montenegro, Patricia</dc:creator>
  <cp:lastModifiedBy>Patricia Montenegro</cp:lastModifiedBy>
  <cp:lastPrinted>2024-06-25T21:53:45Z</cp:lastPrinted>
  <dcterms:created xsi:type="dcterms:W3CDTF">2018-01-03T19:56:21Z</dcterms:created>
  <dcterms:modified xsi:type="dcterms:W3CDTF">2024-06-25T21:56:12Z</dcterms:modified>
</cp:coreProperties>
</file>